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-data\home$\sekgobelaf\Desktop\New folder\budget\budget\MARULENG BUDGET\Draft and Final budget\Budget\Budget 2020 21\draft budget 2020-21\"/>
    </mc:Choice>
  </mc:AlternateContent>
  <bookViews>
    <workbookView xWindow="0" yWindow="0" windowWidth="20490" windowHeight="7365" firstSheet="3" activeTab="5"/>
  </bookViews>
  <sheets>
    <sheet name="BILLING &amp; OTHER" sheetId="1" r:id="rId1"/>
    <sheet name="ANNEXURE 2 PROPERTY RATES" sheetId="2" r:id="rId2"/>
    <sheet name="ANNEXURE 1 SERVICES" sheetId="4" r:id="rId3"/>
    <sheet name="ANNEXURE 3 BULDING &amp; ADV" sheetId="5" r:id="rId4"/>
    <sheet name="ANNEXURE 4 TOWN PLANN" sheetId="6" r:id="rId5"/>
    <sheet name="ANNEXURE 5 SUNDRY 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E35" i="1" s="1"/>
  <c r="D34" i="1"/>
  <c r="E34" i="1" s="1"/>
  <c r="C7" i="7"/>
  <c r="D7" i="7"/>
  <c r="E7" i="7"/>
  <c r="C8" i="7"/>
  <c r="D8" i="7"/>
  <c r="E8" i="7"/>
  <c r="C9" i="7"/>
  <c r="D9" i="7" s="1"/>
  <c r="E9" i="7" s="1"/>
  <c r="C10" i="7"/>
  <c r="D10" i="7"/>
  <c r="E10" i="7" s="1"/>
  <c r="C11" i="7"/>
  <c r="D11" i="7"/>
  <c r="E11" i="7" s="1"/>
  <c r="C12" i="7"/>
  <c r="D12" i="7" s="1"/>
  <c r="E12" i="7" s="1"/>
  <c r="C13" i="7"/>
  <c r="D13" i="7" s="1"/>
  <c r="E13" i="7" s="1"/>
  <c r="C14" i="7"/>
  <c r="D14" i="7" s="1"/>
  <c r="E14" i="7" s="1"/>
  <c r="C15" i="7"/>
  <c r="D15" i="7"/>
  <c r="E15" i="7"/>
  <c r="C16" i="7"/>
  <c r="D16" i="7" s="1"/>
  <c r="E16" i="7" s="1"/>
  <c r="C17" i="7"/>
  <c r="D17" i="7"/>
  <c r="E17" i="7"/>
  <c r="C18" i="7"/>
  <c r="D18" i="7"/>
  <c r="E18" i="7" s="1"/>
  <c r="C19" i="7"/>
  <c r="D19" i="7" s="1"/>
  <c r="E19" i="7" s="1"/>
  <c r="C20" i="7"/>
  <c r="D20" i="7"/>
  <c r="E20" i="7"/>
  <c r="C21" i="7"/>
  <c r="D21" i="7" s="1"/>
  <c r="E21" i="7" s="1"/>
  <c r="C22" i="7"/>
  <c r="D22" i="7" s="1"/>
  <c r="E22" i="7" s="1"/>
  <c r="C23" i="7"/>
  <c r="D23" i="7"/>
  <c r="E23" i="7" s="1"/>
  <c r="C24" i="7"/>
  <c r="D24" i="7"/>
  <c r="E24" i="7"/>
  <c r="C25" i="7"/>
  <c r="D25" i="7"/>
  <c r="E25" i="7"/>
  <c r="C26" i="7"/>
  <c r="D26" i="7" s="1"/>
  <c r="E26" i="7" s="1"/>
  <c r="C27" i="7"/>
  <c r="D27" i="7"/>
  <c r="E27" i="7" s="1"/>
  <c r="C28" i="7"/>
  <c r="D28" i="7"/>
  <c r="E28" i="7"/>
  <c r="C29" i="7"/>
  <c r="D29" i="7" s="1"/>
  <c r="E29" i="7" s="1"/>
  <c r="C30" i="7"/>
  <c r="D30" i="7" s="1"/>
  <c r="E30" i="7" s="1"/>
  <c r="C31" i="7"/>
  <c r="D31" i="7" s="1"/>
  <c r="E31" i="7" s="1"/>
  <c r="C32" i="7"/>
  <c r="D32" i="7"/>
  <c r="E32" i="7"/>
  <c r="C33" i="7"/>
  <c r="D33" i="7"/>
  <c r="E33" i="7" s="1"/>
  <c r="C34" i="7"/>
  <c r="D34" i="7"/>
  <c r="E34" i="7" s="1"/>
  <c r="C35" i="7"/>
  <c r="D35" i="7"/>
  <c r="E35" i="7" s="1"/>
  <c r="C36" i="7"/>
  <c r="D36" i="7"/>
  <c r="E36" i="7"/>
  <c r="C37" i="7"/>
  <c r="D37" i="7" s="1"/>
  <c r="E37" i="7" s="1"/>
  <c r="C38" i="7"/>
  <c r="D38" i="7" s="1"/>
  <c r="E38" i="7" s="1"/>
  <c r="C39" i="7"/>
  <c r="D39" i="7"/>
  <c r="E39" i="7"/>
  <c r="C40" i="7"/>
  <c r="D40" i="7"/>
  <c r="E40" i="7"/>
  <c r="C41" i="7"/>
  <c r="D41" i="7" s="1"/>
  <c r="E41" i="7" s="1"/>
  <c r="C42" i="7"/>
  <c r="D42" i="7"/>
  <c r="E42" i="7" s="1"/>
  <c r="C43" i="7"/>
  <c r="D43" i="7"/>
  <c r="E43" i="7" s="1"/>
  <c r="C44" i="7"/>
  <c r="D44" i="7" s="1"/>
  <c r="E44" i="7" s="1"/>
  <c r="C45" i="7"/>
  <c r="D45" i="7" s="1"/>
  <c r="E45" i="7" s="1"/>
  <c r="C46" i="7"/>
  <c r="D46" i="7" s="1"/>
  <c r="E46" i="7" s="1"/>
  <c r="C47" i="7"/>
  <c r="D47" i="7"/>
  <c r="E47" i="7"/>
  <c r="C48" i="7"/>
  <c r="D48" i="7" s="1"/>
  <c r="E48" i="7" s="1"/>
  <c r="C6" i="7"/>
  <c r="D6" i="7" s="1"/>
  <c r="E6" i="7" s="1"/>
  <c r="C63" i="6"/>
  <c r="D63" i="6" s="1"/>
  <c r="E63" i="6" s="1"/>
  <c r="C64" i="6"/>
  <c r="D64" i="6"/>
  <c r="E64" i="6"/>
  <c r="C65" i="6"/>
  <c r="D65" i="6"/>
  <c r="E65" i="6"/>
  <c r="C66" i="6"/>
  <c r="D66" i="6"/>
  <c r="E66" i="6" s="1"/>
  <c r="C67" i="6"/>
  <c r="D67" i="6"/>
  <c r="E67" i="6" s="1"/>
  <c r="C68" i="6"/>
  <c r="D68" i="6"/>
  <c r="E68" i="6" s="1"/>
  <c r="C69" i="6"/>
  <c r="D69" i="6" s="1"/>
  <c r="E69" i="6" s="1"/>
  <c r="C70" i="6"/>
  <c r="D70" i="6" s="1"/>
  <c r="E70" i="6" s="1"/>
  <c r="C71" i="6"/>
  <c r="D71" i="6" s="1"/>
  <c r="E71" i="6" s="1"/>
  <c r="C72" i="6"/>
  <c r="D72" i="6"/>
  <c r="E72" i="6"/>
  <c r="C73" i="6"/>
  <c r="D73" i="6"/>
  <c r="E73" i="6"/>
  <c r="C74" i="6"/>
  <c r="D74" i="6"/>
  <c r="E74" i="6" s="1"/>
  <c r="C75" i="6"/>
  <c r="D75" i="6"/>
  <c r="E75" i="6" s="1"/>
  <c r="C76" i="6"/>
  <c r="D76" i="6"/>
  <c r="E76" i="6" s="1"/>
  <c r="C77" i="6"/>
  <c r="D77" i="6" s="1"/>
  <c r="E77" i="6" s="1"/>
  <c r="C62" i="6"/>
  <c r="D62" i="6" s="1"/>
  <c r="E62" i="6" s="1"/>
  <c r="C10" i="6"/>
  <c r="D10" i="6"/>
  <c r="E10" i="6" s="1"/>
  <c r="C11" i="6"/>
  <c r="D11" i="6"/>
  <c r="E11" i="6" s="1"/>
  <c r="C12" i="6"/>
  <c r="D12" i="6"/>
  <c r="E12" i="6"/>
  <c r="C13" i="6"/>
  <c r="D13" i="6" s="1"/>
  <c r="E13" i="6" s="1"/>
  <c r="C14" i="6"/>
  <c r="D14" i="6" s="1"/>
  <c r="E14" i="6" s="1"/>
  <c r="C15" i="6"/>
  <c r="D15" i="6"/>
  <c r="E15" i="6"/>
  <c r="C16" i="6"/>
  <c r="D16" i="6"/>
  <c r="E16" i="6"/>
  <c r="C17" i="6"/>
  <c r="D17" i="6"/>
  <c r="E17" i="6"/>
  <c r="C18" i="6"/>
  <c r="D18" i="6"/>
  <c r="E18" i="6" s="1"/>
  <c r="C19" i="6"/>
  <c r="D19" i="6"/>
  <c r="E19" i="6" s="1"/>
  <c r="C20" i="6"/>
  <c r="D20" i="6"/>
  <c r="E20" i="6"/>
  <c r="C21" i="6"/>
  <c r="D21" i="6" s="1"/>
  <c r="E21" i="6" s="1"/>
  <c r="C22" i="6"/>
  <c r="D22" i="6" s="1"/>
  <c r="E22" i="6" s="1"/>
  <c r="C23" i="6"/>
  <c r="D23" i="6"/>
  <c r="E23" i="6"/>
  <c r="C24" i="6"/>
  <c r="D24" i="6"/>
  <c r="E24" i="6"/>
  <c r="C25" i="6"/>
  <c r="D25" i="6"/>
  <c r="E25" i="6"/>
  <c r="C26" i="6"/>
  <c r="D26" i="6"/>
  <c r="E26" i="6" s="1"/>
  <c r="C27" i="6"/>
  <c r="D27" i="6"/>
  <c r="E27" i="6" s="1"/>
  <c r="C28" i="6"/>
  <c r="D28" i="6"/>
  <c r="E28" i="6"/>
  <c r="C29" i="6"/>
  <c r="D29" i="6" s="1"/>
  <c r="E29" i="6" s="1"/>
  <c r="C30" i="6"/>
  <c r="D30" i="6" s="1"/>
  <c r="E30" i="6" s="1"/>
  <c r="C31" i="6"/>
  <c r="D31" i="6"/>
  <c r="E31" i="6"/>
  <c r="C32" i="6"/>
  <c r="D32" i="6"/>
  <c r="E32" i="6"/>
  <c r="C33" i="6"/>
  <c r="D33" i="6"/>
  <c r="E33" i="6"/>
  <c r="C34" i="6"/>
  <c r="D34" i="6"/>
  <c r="E34" i="6"/>
  <c r="C35" i="6"/>
  <c r="D35" i="6"/>
  <c r="E35" i="6" s="1"/>
  <c r="C36" i="6"/>
  <c r="D36" i="6"/>
  <c r="E36" i="6"/>
  <c r="C37" i="6"/>
  <c r="D37" i="6"/>
  <c r="E37" i="6"/>
  <c r="C38" i="6"/>
  <c r="D38" i="6" s="1"/>
  <c r="E38" i="6" s="1"/>
  <c r="C39" i="6"/>
  <c r="D39" i="6"/>
  <c r="E39" i="6"/>
  <c r="C40" i="6"/>
  <c r="D40" i="6"/>
  <c r="E40" i="6"/>
  <c r="C41" i="6"/>
  <c r="D41" i="6"/>
  <c r="E41" i="6"/>
  <c r="C42" i="6"/>
  <c r="D42" i="6"/>
  <c r="E42" i="6"/>
  <c r="C43" i="6"/>
  <c r="D43" i="6"/>
  <c r="E43" i="6" s="1"/>
  <c r="C44" i="6"/>
  <c r="D44" i="6"/>
  <c r="E44" i="6"/>
  <c r="C45" i="6"/>
  <c r="D45" i="6"/>
  <c r="E45" i="6"/>
  <c r="C46" i="6"/>
  <c r="D46" i="6" s="1"/>
  <c r="E46" i="6" s="1"/>
  <c r="C47" i="6"/>
  <c r="D47" i="6"/>
  <c r="E47" i="6"/>
  <c r="C48" i="6"/>
  <c r="D48" i="6"/>
  <c r="E48" i="6"/>
  <c r="C49" i="6"/>
  <c r="D49" i="6"/>
  <c r="E49" i="6"/>
  <c r="C50" i="6"/>
  <c r="D50" i="6"/>
  <c r="E50" i="6"/>
  <c r="C51" i="6"/>
  <c r="D51" i="6"/>
  <c r="E51" i="6" s="1"/>
  <c r="C52" i="6"/>
  <c r="D52" i="6"/>
  <c r="E52" i="6"/>
  <c r="C53" i="6"/>
  <c r="D53" i="6"/>
  <c r="E53" i="6"/>
  <c r="C54" i="6"/>
  <c r="D54" i="6" s="1"/>
  <c r="E54" i="6" s="1"/>
  <c r="C9" i="6"/>
  <c r="D9" i="6" s="1"/>
  <c r="E9" i="6" s="1"/>
  <c r="C75" i="5"/>
  <c r="D75" i="5" s="1"/>
  <c r="E75" i="5" s="1"/>
  <c r="C76" i="5"/>
  <c r="D76" i="5" s="1"/>
  <c r="E76" i="5" s="1"/>
  <c r="C77" i="5"/>
  <c r="D77" i="5"/>
  <c r="E77" i="5" s="1"/>
  <c r="C78" i="5"/>
  <c r="D78" i="5"/>
  <c r="E78" i="5" s="1"/>
  <c r="C79" i="5"/>
  <c r="D79" i="5" s="1"/>
  <c r="E79" i="5" s="1"/>
  <c r="C80" i="5"/>
  <c r="D80" i="5" s="1"/>
  <c r="E80" i="5" s="1"/>
  <c r="C81" i="5"/>
  <c r="D81" i="5" s="1"/>
  <c r="E81" i="5" s="1"/>
  <c r="C82" i="5"/>
  <c r="D82" i="5"/>
  <c r="E82" i="5" s="1"/>
  <c r="C83" i="5"/>
  <c r="D83" i="5" s="1"/>
  <c r="E83" i="5" s="1"/>
  <c r="C84" i="5"/>
  <c r="D84" i="5" s="1"/>
  <c r="E84" i="5" s="1"/>
  <c r="C85" i="5"/>
  <c r="D85" i="5"/>
  <c r="E85" i="5" s="1"/>
  <c r="C86" i="5"/>
  <c r="D86" i="5"/>
  <c r="E86" i="5" s="1"/>
  <c r="C87" i="5"/>
  <c r="D87" i="5" s="1"/>
  <c r="E87" i="5" s="1"/>
  <c r="C88" i="5"/>
  <c r="D88" i="5" s="1"/>
  <c r="E88" i="5" s="1"/>
  <c r="C89" i="5"/>
  <c r="D89" i="5" s="1"/>
  <c r="E89" i="5" s="1"/>
  <c r="C74" i="5"/>
  <c r="D74" i="5" s="1"/>
  <c r="E74" i="5" s="1"/>
  <c r="C64" i="5"/>
  <c r="D64" i="5" s="1"/>
  <c r="E64" i="5" s="1"/>
  <c r="C65" i="5"/>
  <c r="D65" i="5"/>
  <c r="E65" i="5"/>
  <c r="C66" i="5"/>
  <c r="D66" i="5"/>
  <c r="E66" i="5" s="1"/>
  <c r="C67" i="5"/>
  <c r="D67" i="5" s="1"/>
  <c r="E67" i="5" s="1"/>
  <c r="C63" i="5"/>
  <c r="D63" i="5" s="1"/>
  <c r="E63" i="5" s="1"/>
  <c r="C54" i="5"/>
  <c r="D54" i="5"/>
  <c r="E54" i="5" s="1"/>
  <c r="C55" i="5"/>
  <c r="D55" i="5"/>
  <c r="E55" i="5"/>
  <c r="C56" i="5"/>
  <c r="D56" i="5"/>
  <c r="E56" i="5" s="1"/>
  <c r="C57" i="5"/>
  <c r="D57" i="5" s="1"/>
  <c r="E57" i="5" s="1"/>
  <c r="C53" i="5"/>
  <c r="D53" i="5" s="1"/>
  <c r="E53" i="5" s="1"/>
  <c r="C36" i="5"/>
  <c r="D36" i="5"/>
  <c r="E36" i="5" s="1"/>
  <c r="C37" i="5"/>
  <c r="D37" i="5" s="1"/>
  <c r="E37" i="5" s="1"/>
  <c r="C38" i="5"/>
  <c r="D38" i="5"/>
  <c r="E38" i="5"/>
  <c r="C39" i="5"/>
  <c r="D39" i="5" s="1"/>
  <c r="E39" i="5" s="1"/>
  <c r="C40" i="5"/>
  <c r="D40" i="5"/>
  <c r="E40" i="5" s="1"/>
  <c r="C41" i="5"/>
  <c r="D41" i="5"/>
  <c r="E41" i="5"/>
  <c r="C42" i="5"/>
  <c r="D42" i="5"/>
  <c r="E42" i="5" s="1"/>
  <c r="C43" i="5"/>
  <c r="D43" i="5" s="1"/>
  <c r="E43" i="5" s="1"/>
  <c r="C44" i="5"/>
  <c r="D44" i="5"/>
  <c r="E44" i="5" s="1"/>
  <c r="C45" i="5"/>
  <c r="D45" i="5" s="1"/>
  <c r="E45" i="5" s="1"/>
  <c r="C46" i="5"/>
  <c r="D46" i="5"/>
  <c r="E46" i="5"/>
  <c r="C47" i="5"/>
  <c r="D47" i="5" s="1"/>
  <c r="E47" i="5" s="1"/>
  <c r="D35" i="5"/>
  <c r="E35" i="5" s="1"/>
  <c r="C35" i="5"/>
  <c r="C13" i="5"/>
  <c r="D13" i="5" s="1"/>
  <c r="E13" i="5" s="1"/>
  <c r="C14" i="5"/>
  <c r="D14" i="5"/>
  <c r="E14" i="5"/>
  <c r="C15" i="5"/>
  <c r="D15" i="5"/>
  <c r="E15" i="5" s="1"/>
  <c r="C16" i="5"/>
  <c r="D16" i="5"/>
  <c r="E16" i="5" s="1"/>
  <c r="C17" i="5"/>
  <c r="D17" i="5"/>
  <c r="E17" i="5" s="1"/>
  <c r="C18" i="5"/>
  <c r="D18" i="5" s="1"/>
  <c r="E18" i="5" s="1"/>
  <c r="C19" i="5"/>
  <c r="D19" i="5" s="1"/>
  <c r="E19" i="5" s="1"/>
  <c r="C20" i="5"/>
  <c r="D20" i="5" s="1"/>
  <c r="E20" i="5" s="1"/>
  <c r="C21" i="5"/>
  <c r="D21" i="5" s="1"/>
  <c r="E21" i="5" s="1"/>
  <c r="C22" i="5"/>
  <c r="D22" i="5"/>
  <c r="E22" i="5"/>
  <c r="C23" i="5"/>
  <c r="D23" i="5"/>
  <c r="E23" i="5" s="1"/>
  <c r="C24" i="5"/>
  <c r="D24" i="5"/>
  <c r="E24" i="5" s="1"/>
  <c r="C25" i="5"/>
  <c r="D25" i="5"/>
  <c r="E25" i="5" s="1"/>
  <c r="C26" i="5"/>
  <c r="D26" i="5" s="1"/>
  <c r="E26" i="5" s="1"/>
  <c r="C27" i="5"/>
  <c r="D27" i="5" s="1"/>
  <c r="E27" i="5" s="1"/>
  <c r="C28" i="5"/>
  <c r="D28" i="5" s="1"/>
  <c r="E28" i="5" s="1"/>
  <c r="C29" i="5"/>
  <c r="D29" i="5"/>
  <c r="E29" i="5"/>
  <c r="C30" i="5"/>
  <c r="D30" i="5"/>
  <c r="E30" i="5"/>
  <c r="E12" i="5"/>
  <c r="D12" i="5"/>
  <c r="C12" i="5"/>
  <c r="D10" i="4"/>
  <c r="E10" i="4"/>
  <c r="F10" i="4" s="1"/>
  <c r="D11" i="4"/>
  <c r="E11" i="4" s="1"/>
  <c r="F11" i="4" s="1"/>
  <c r="D12" i="4"/>
  <c r="E12" i="4"/>
  <c r="F12" i="4"/>
  <c r="D13" i="4"/>
  <c r="E13" i="4" s="1"/>
  <c r="F13" i="4" s="1"/>
  <c r="D14" i="4"/>
  <c r="E14" i="4"/>
  <c r="F14" i="4" s="1"/>
  <c r="D15" i="4"/>
  <c r="E15" i="4"/>
  <c r="F15" i="4"/>
  <c r="D16" i="4"/>
  <c r="E16" i="4"/>
  <c r="F16" i="4" s="1"/>
  <c r="D17" i="4"/>
  <c r="E17" i="4" s="1"/>
  <c r="F17" i="4" s="1"/>
  <c r="D18" i="4"/>
  <c r="E18" i="4"/>
  <c r="F18" i="4" s="1"/>
  <c r="D19" i="4"/>
  <c r="E19" i="4" s="1"/>
  <c r="F19" i="4" s="1"/>
  <c r="D20" i="4"/>
  <c r="E20" i="4"/>
  <c r="F20" i="4"/>
  <c r="D21" i="4"/>
  <c r="E21" i="4" s="1"/>
  <c r="F21" i="4" s="1"/>
  <c r="D22" i="4"/>
  <c r="E22" i="4"/>
  <c r="F22" i="4" s="1"/>
  <c r="D23" i="4"/>
  <c r="E23" i="4"/>
  <c r="F23" i="4"/>
  <c r="D24" i="4"/>
  <c r="E24" i="4"/>
  <c r="F24" i="4" s="1"/>
  <c r="D25" i="4"/>
  <c r="E25" i="4" s="1"/>
  <c r="F25" i="4" s="1"/>
  <c r="D26" i="4"/>
  <c r="E26" i="4"/>
  <c r="F26" i="4" s="1"/>
  <c r="D27" i="4"/>
  <c r="E27" i="4" s="1"/>
  <c r="F27" i="4" s="1"/>
  <c r="D28" i="4"/>
  <c r="E28" i="4"/>
  <c r="F28" i="4"/>
  <c r="D29" i="4"/>
  <c r="E29" i="4" s="1"/>
  <c r="F29" i="4" s="1"/>
  <c r="D30" i="4"/>
  <c r="E30" i="4"/>
  <c r="F30" i="4" s="1"/>
  <c r="D31" i="4"/>
  <c r="E31" i="4"/>
  <c r="F31" i="4"/>
  <c r="E9" i="4"/>
  <c r="F9" i="4" s="1"/>
  <c r="D9" i="4"/>
  <c r="C5" i="1"/>
  <c r="D5" i="1"/>
  <c r="E5" i="1"/>
  <c r="C6" i="1"/>
  <c r="D6" i="1"/>
  <c r="E6" i="1" s="1"/>
  <c r="C7" i="1"/>
  <c r="D7" i="1" s="1"/>
  <c r="E7" i="1" s="1"/>
  <c r="C8" i="1"/>
  <c r="D8" i="1"/>
  <c r="E8" i="1" s="1"/>
  <c r="C9" i="1"/>
  <c r="D9" i="1" s="1"/>
  <c r="E9" i="1" s="1"/>
  <c r="C10" i="1"/>
  <c r="D10" i="1"/>
  <c r="E10" i="1"/>
  <c r="C11" i="1"/>
  <c r="D11" i="1" s="1"/>
  <c r="E11" i="1" s="1"/>
  <c r="C12" i="1"/>
  <c r="D12" i="1" s="1"/>
  <c r="E12" i="1" s="1"/>
  <c r="C13" i="1"/>
  <c r="D13" i="1"/>
  <c r="E13" i="1"/>
  <c r="C14" i="1"/>
  <c r="D14" i="1"/>
  <c r="E14" i="1" s="1"/>
  <c r="C15" i="1"/>
  <c r="D15" i="1" s="1"/>
  <c r="E15" i="1" s="1"/>
  <c r="C16" i="1"/>
  <c r="D16" i="1"/>
  <c r="E16" i="1" s="1"/>
  <c r="C17" i="1"/>
  <c r="D17" i="1" s="1"/>
  <c r="E17" i="1" s="1"/>
  <c r="C18" i="1"/>
  <c r="D18" i="1"/>
  <c r="E18" i="1"/>
  <c r="C19" i="1"/>
  <c r="D19" i="1" s="1"/>
  <c r="E19" i="1" s="1"/>
  <c r="C20" i="1"/>
  <c r="D20" i="1" s="1"/>
  <c r="E20" i="1" s="1"/>
  <c r="C21" i="1"/>
  <c r="D21" i="1"/>
  <c r="E21" i="1"/>
  <c r="C22" i="1"/>
  <c r="D22" i="1"/>
  <c r="E22" i="1" s="1"/>
  <c r="C23" i="1"/>
  <c r="D23" i="1" s="1"/>
  <c r="E23" i="1" s="1"/>
  <c r="C24" i="1"/>
  <c r="D24" i="1"/>
  <c r="E24" i="1" s="1"/>
  <c r="C25" i="1"/>
  <c r="D25" i="1" s="1"/>
  <c r="E25" i="1" s="1"/>
  <c r="C26" i="1"/>
  <c r="D26" i="1"/>
  <c r="E26" i="1"/>
  <c r="C27" i="1"/>
  <c r="D27" i="1" s="1"/>
  <c r="E27" i="1" s="1"/>
  <c r="C28" i="1"/>
  <c r="D28" i="1" s="1"/>
  <c r="E28" i="1" s="1"/>
  <c r="C29" i="1"/>
  <c r="D29" i="1"/>
  <c r="E29" i="1"/>
  <c r="C30" i="1"/>
  <c r="D30" i="1"/>
  <c r="E30" i="1" s="1"/>
  <c r="C31" i="1"/>
  <c r="D31" i="1" s="1"/>
  <c r="E31" i="1" s="1"/>
  <c r="C32" i="1"/>
  <c r="D32" i="1"/>
  <c r="E32" i="1" s="1"/>
  <c r="C33" i="1"/>
  <c r="D33" i="1" s="1"/>
  <c r="E33" i="1" s="1"/>
  <c r="D36" i="1"/>
  <c r="E36" i="1" s="1"/>
  <c r="D37" i="1"/>
  <c r="E37" i="1" s="1"/>
  <c r="C38" i="1"/>
  <c r="D38" i="1" s="1"/>
  <c r="E38" i="1" s="1"/>
  <c r="C39" i="1"/>
  <c r="D39" i="1" s="1"/>
  <c r="E39" i="1" s="1"/>
  <c r="C40" i="1"/>
  <c r="D40" i="1" s="1"/>
  <c r="E40" i="1" s="1"/>
  <c r="C41" i="1"/>
  <c r="D41" i="1" s="1"/>
  <c r="E41" i="1" s="1"/>
  <c r="D42" i="1"/>
  <c r="E42" i="1" s="1"/>
  <c r="D43" i="1"/>
  <c r="E43" i="1" s="1"/>
  <c r="D44" i="1"/>
  <c r="E44" i="1" s="1"/>
  <c r="C45" i="1"/>
  <c r="D45" i="1"/>
  <c r="E45" i="1" s="1"/>
  <c r="C46" i="1"/>
  <c r="D46" i="1"/>
  <c r="E46" i="1" s="1"/>
  <c r="C47" i="1"/>
  <c r="D47" i="1" s="1"/>
  <c r="E47" i="1" s="1"/>
  <c r="C48" i="1"/>
  <c r="D48" i="1" s="1"/>
  <c r="E48" i="1" s="1"/>
  <c r="C49" i="1"/>
  <c r="D49" i="1"/>
  <c r="E49" i="1" s="1"/>
  <c r="C50" i="1"/>
  <c r="D50" i="1"/>
  <c r="E50" i="1" s="1"/>
  <c r="C51" i="1"/>
  <c r="D51" i="1" s="1"/>
  <c r="E51" i="1" s="1"/>
  <c r="C52" i="1"/>
  <c r="D52" i="1" s="1"/>
  <c r="E52" i="1" s="1"/>
  <c r="C53" i="1"/>
  <c r="D53" i="1"/>
  <c r="E53" i="1"/>
  <c r="C54" i="1"/>
  <c r="D54" i="1"/>
  <c r="E54" i="1" s="1"/>
  <c r="C55" i="1"/>
  <c r="D55" i="1"/>
  <c r="E55" i="1" s="1"/>
  <c r="C56" i="1"/>
  <c r="D56" i="1"/>
  <c r="E56" i="1" s="1"/>
  <c r="C57" i="1"/>
  <c r="D57" i="1"/>
  <c r="E57" i="1" s="1"/>
  <c r="C58" i="1"/>
  <c r="D58" i="1"/>
  <c r="E58" i="1"/>
  <c r="C59" i="1"/>
  <c r="D59" i="1" s="1"/>
  <c r="E59" i="1" s="1"/>
  <c r="C60" i="1"/>
  <c r="D60" i="1" s="1"/>
  <c r="E60" i="1" s="1"/>
  <c r="C61" i="1"/>
  <c r="D61" i="1" s="1"/>
  <c r="E61" i="1" s="1"/>
  <c r="C62" i="1"/>
  <c r="D62" i="1"/>
  <c r="E62" i="1"/>
  <c r="C63" i="1"/>
  <c r="D63" i="1"/>
  <c r="E63" i="1"/>
  <c r="C64" i="1"/>
  <c r="D64" i="1"/>
  <c r="E64" i="1" s="1"/>
  <c r="C65" i="1"/>
  <c r="D65" i="1"/>
  <c r="E65" i="1" s="1"/>
  <c r="C66" i="1"/>
  <c r="D66" i="1" s="1"/>
  <c r="E66" i="1" s="1"/>
  <c r="C67" i="1"/>
  <c r="D67" i="1" s="1"/>
  <c r="E67" i="1" s="1"/>
  <c r="C68" i="1"/>
  <c r="D68" i="1" s="1"/>
  <c r="E68" i="1" s="1"/>
  <c r="C69" i="1"/>
  <c r="D69" i="1" s="1"/>
  <c r="E69" i="1" s="1"/>
  <c r="C70" i="1"/>
  <c r="D70" i="1" s="1"/>
  <c r="E70" i="1" s="1"/>
  <c r="C71" i="1"/>
  <c r="D71" i="1" s="1"/>
  <c r="E71" i="1" s="1"/>
  <c r="C72" i="1"/>
  <c r="D72" i="1"/>
  <c r="E72" i="1" s="1"/>
  <c r="C4" i="1"/>
  <c r="D4" i="1" s="1"/>
  <c r="E4" i="1" s="1"/>
  <c r="E96" i="2" l="1"/>
  <c r="E95" i="2"/>
  <c r="E84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80" i="2"/>
  <c r="E82" i="2"/>
  <c r="E83" i="2"/>
  <c r="E29" i="2"/>
  <c r="E28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9" i="2"/>
  <c r="C55" i="6" l="1"/>
</calcChain>
</file>

<file path=xl/sharedStrings.xml><?xml version="1.0" encoding="utf-8"?>
<sst xmlns="http://schemas.openxmlformats.org/spreadsheetml/2006/main" count="573" uniqueCount="445">
  <si>
    <t>2020 FY</t>
  </si>
  <si>
    <t>Type of Service</t>
  </si>
  <si>
    <t>Water Basic</t>
  </si>
  <si>
    <t>Water Cons P/kl</t>
  </si>
  <si>
    <t>RESIDENTIAL</t>
  </si>
  <si>
    <t>Sewerage</t>
  </si>
  <si>
    <t>Refuse</t>
  </si>
  <si>
    <t>Refuse Coupons per bakkie load</t>
  </si>
  <si>
    <t>Sundry removal full load</t>
  </si>
  <si>
    <t>(Garden refuse)</t>
  </si>
  <si>
    <t>Department of Public Works</t>
  </si>
  <si>
    <t>Refuse collection domestic</t>
  </si>
  <si>
    <t>Refuse removal messess and base</t>
  </si>
  <si>
    <t>BUSINESS</t>
  </si>
  <si>
    <t>SS 55/623/2007 Wild Fig</t>
  </si>
  <si>
    <t>REFUSE COLLECTION CAGES</t>
  </si>
  <si>
    <t>Small</t>
  </si>
  <si>
    <t>Medium</t>
  </si>
  <si>
    <t xml:space="preserve">Half container </t>
  </si>
  <si>
    <t>Large</t>
  </si>
  <si>
    <t>Container per pick up</t>
  </si>
  <si>
    <t>(Rate per collection)</t>
  </si>
  <si>
    <t>APPLICATION FOR CLEARANCE</t>
  </si>
  <si>
    <t>Residential</t>
  </si>
  <si>
    <t>Farms Certificate fee</t>
  </si>
  <si>
    <t>Residential Certificate fee</t>
  </si>
  <si>
    <t>Community Halls</t>
  </si>
  <si>
    <t>Community Halls for Churches</t>
  </si>
  <si>
    <t>Weddings</t>
  </si>
  <si>
    <t>Other (IEC,Gov Dept and SASSA)</t>
  </si>
  <si>
    <t>Rental of offices at Thusong</t>
  </si>
  <si>
    <t>STADIUM</t>
  </si>
  <si>
    <t>Hiring per Day for Religious, Cultural and NGO</t>
  </si>
  <si>
    <t>Hiring per Day for School Events</t>
  </si>
  <si>
    <t>Hiring per Day for Festivals and other</t>
  </si>
  <si>
    <t>WATER CONNECTION FEES</t>
  </si>
  <si>
    <t>20 MM METER</t>
  </si>
  <si>
    <t>50 MM METER</t>
  </si>
  <si>
    <t>100 MM METER</t>
  </si>
  <si>
    <t>LIBRARY FEES</t>
  </si>
  <si>
    <t>New registrations per annum</t>
  </si>
  <si>
    <t>Pensioners</t>
  </si>
  <si>
    <t>Late Submission per day</t>
  </si>
  <si>
    <t>Lost of book is based on replacement costs</t>
  </si>
  <si>
    <t>TRAFFIC FINES</t>
  </si>
  <si>
    <t>Subjected to Criminal Precedure Act and Magistrate Tariffs</t>
  </si>
  <si>
    <t>(Law Enforcement Act)</t>
  </si>
  <si>
    <t>PENALTIES</t>
  </si>
  <si>
    <t>Water reconnection fee</t>
  </si>
  <si>
    <t>(Part 4 of Credit Control Policy)</t>
  </si>
  <si>
    <t>Illegal Connections</t>
  </si>
  <si>
    <t>(Part 6 of Credit Control Policy)</t>
  </si>
  <si>
    <t>Dishourned Cheques (RD)</t>
  </si>
  <si>
    <t>Defaulters Notices</t>
  </si>
  <si>
    <t>Statements Printing Duplicates</t>
  </si>
  <si>
    <t>Tracing Fee for wrong reference</t>
  </si>
  <si>
    <t>(A fee to be dibited in the consumer account)</t>
  </si>
  <si>
    <t>INDIGENT HOUSEHOLDS</t>
  </si>
  <si>
    <t>Registered Indigents household qualifies for the following:</t>
  </si>
  <si>
    <t>Section 74 2 © of M S A 32 of 2000</t>
  </si>
  <si>
    <t>Indigent Policy</t>
  </si>
  <si>
    <t xml:space="preserve">Rates Policy </t>
  </si>
  <si>
    <t>(Subjected to 10% PA as per contract)</t>
  </si>
  <si>
    <t>PROPERTY RATES</t>
  </si>
  <si>
    <t>Refere to Rates Policy as per RATIO and land use</t>
  </si>
  <si>
    <t>Properties are billed on land use not zoning as classified</t>
  </si>
  <si>
    <t>FOR RECCOMMENDATION</t>
  </si>
  <si>
    <t>RATING CATEGORY</t>
  </si>
  <si>
    <t xml:space="preserve"> DESCRIPTIONS OF PROPERTY IN TERMS OF LAND USES</t>
  </si>
  <si>
    <t>REBATES</t>
  </si>
  <si>
    <t>RATIOS</t>
  </si>
  <si>
    <t>MLT – MULTIPLE USE</t>
  </si>
  <si>
    <t>Township/Land development areas with Residential (in proclaimed areas)</t>
  </si>
  <si>
    <t>Farms (Agricultural, residential, commercial etc.)</t>
  </si>
  <si>
    <t>RES - RESIDENTIAL</t>
  </si>
  <si>
    <t>Single family</t>
  </si>
  <si>
    <t>ST - Flats &amp; Business</t>
  </si>
  <si>
    <t>Two family</t>
  </si>
  <si>
    <t>ST - Maisonettes/Rowhouses</t>
  </si>
  <si>
    <t>Rowhouse</t>
  </si>
  <si>
    <t>SB - Dwellings &lt;&lt;SHARE  BLOCK&gt;&gt;</t>
  </si>
  <si>
    <t>Residential &amp; Business (mostly residential - 51% and more residential)</t>
  </si>
  <si>
    <t>SB - Flats</t>
  </si>
  <si>
    <t>Detached structures only</t>
  </si>
  <si>
    <t>SB - Flats &amp; Business (mostly residential - 51% and more residential)</t>
  </si>
  <si>
    <t>Multiple dwelling Formal / Informal</t>
  </si>
  <si>
    <t>SB - Maisonettes/Rowhouses</t>
  </si>
  <si>
    <t>Block of flats</t>
  </si>
  <si>
    <t>ST - Residential Garages</t>
  </si>
  <si>
    <t>Flats and Business (mostly Flats - 51% and more residential)</t>
  </si>
  <si>
    <t>ST - Residential Carports</t>
  </si>
  <si>
    <t>Retirement Village</t>
  </si>
  <si>
    <t>ST - Residential Granny Flat</t>
  </si>
  <si>
    <t>Hostel/Barracks</t>
  </si>
  <si>
    <t>ST - Residential Storage</t>
  </si>
  <si>
    <t>Old age home/Nursing home</t>
  </si>
  <si>
    <t>Farms: Residential &gt; 1 Ha</t>
  </si>
  <si>
    <t>Terraced/Multi dwelling (3+ units)</t>
  </si>
  <si>
    <t>Smallholdings: Residential ≤1 Ha</t>
  </si>
  <si>
    <t>Three family residential</t>
  </si>
  <si>
    <t>Unregistered Formal Townships</t>
  </si>
  <si>
    <t>Doctors/Nurses Quarter</t>
  </si>
  <si>
    <t>Informal Township</t>
  </si>
  <si>
    <t>ST- Parent Property</t>
  </si>
  <si>
    <t>ST - Dwellings</t>
  </si>
  <si>
    <t>ST - Flats</t>
  </si>
  <si>
    <t xml:space="preserve">RURAL AND INFORMAL SETTLEMENT(Villages) </t>
  </si>
  <si>
    <t>IND - INDUSTRIAL</t>
  </si>
  <si>
    <t>Cold storage</t>
  </si>
  <si>
    <t>Bus/Truck depot</t>
  </si>
  <si>
    <t>Container storage</t>
  </si>
  <si>
    <t>Warehouse</t>
  </si>
  <si>
    <t>Heavy industrial</t>
  </si>
  <si>
    <t>Workshop</t>
  </si>
  <si>
    <t>Industrial park</t>
  </si>
  <si>
    <t>Oil refinery</t>
  </si>
  <si>
    <t>Light industrial</t>
  </si>
  <si>
    <t>Special Manufacturing</t>
  </si>
  <si>
    <t>Storage</t>
  </si>
  <si>
    <t>ST - Industrial</t>
  </si>
  <si>
    <t>Research facility</t>
  </si>
  <si>
    <t>SB - Industrial</t>
  </si>
  <si>
    <t>Storage tank facility</t>
  </si>
  <si>
    <t>Pack house</t>
  </si>
  <si>
    <t>BUS – BUSINESS &amp; COMMERCIAL</t>
  </si>
  <si>
    <t>Bank</t>
  </si>
  <si>
    <t>·   BUSINESS AND COMMERCIAL  PROPERTIES(Lodges ,B&amp;B, Business Retail, Filling Service Station, Retail Warehouse, Office)</t>
  </si>
  <si>
    <t>Bar/Lounge</t>
  </si>
  <si>
    <t>·   BERLIN FARM (Non Agricultural Use)</t>
  </si>
  <si>
    <t>Car sales/Showroom</t>
  </si>
  <si>
    <t>Storage - Business</t>
  </si>
  <si>
    <t>Car wash</t>
  </si>
  <si>
    <t>Research facility - Business</t>
  </si>
  <si>
    <t>Club (Sports club)</t>
  </si>
  <si>
    <t>Warehouse - Business</t>
  </si>
  <si>
    <t>Commercial &amp; Residential (mostly commercial)</t>
  </si>
  <si>
    <t>Workshop - Business</t>
  </si>
  <si>
    <t>Convenience store</t>
  </si>
  <si>
    <t>Derelict commercial</t>
  </si>
  <si>
    <t>Creche</t>
  </si>
  <si>
    <t>Boarding/Lodging house</t>
  </si>
  <si>
    <t>Department/Discount store</t>
  </si>
  <si>
    <t>Guest house/B&amp;B</t>
  </si>
  <si>
    <t>Fast food</t>
  </si>
  <si>
    <t>ST - Offices and/or Retail</t>
  </si>
  <si>
    <t>Film studio</t>
  </si>
  <si>
    <t>SB - Offices and/or Retail</t>
  </si>
  <si>
    <t>Funeral parlour/Undertaker</t>
  </si>
  <si>
    <t>ST - Non Residential Garages</t>
  </si>
  <si>
    <t>Health club</t>
  </si>
  <si>
    <t>ST - Non Residential Carports</t>
  </si>
  <si>
    <t>Hotel</t>
  </si>
  <si>
    <t>ST - Non Residential Granny Flat</t>
  </si>
  <si>
    <t>Medical centre (Office)</t>
  </si>
  <si>
    <t>ST - Non Residential Storage</t>
  </si>
  <si>
    <t>Medical clinic</t>
  </si>
  <si>
    <t>ST - Hotel</t>
  </si>
  <si>
    <t>Office</t>
  </si>
  <si>
    <t>College/University/Technikon (Tertiary)</t>
  </si>
  <si>
    <t>Office - dwelling conversion</t>
  </si>
  <si>
    <t>Exhibition/Conference centre</t>
  </si>
  <si>
    <t>Office and retail</t>
  </si>
  <si>
    <t>Private Hospital</t>
  </si>
  <si>
    <t>Parking garage</t>
  </si>
  <si>
    <t>Private Medical Clinic</t>
  </si>
  <si>
    <t>Petrol station/Convenience store</t>
  </si>
  <si>
    <t>Private School</t>
  </si>
  <si>
    <t>Restaurant</t>
  </si>
  <si>
    <t>Worship centre</t>
  </si>
  <si>
    <t>Retail - dwelling conversion</t>
  </si>
  <si>
    <t>Transmisson Element - Substation</t>
  </si>
  <si>
    <t>Retail shop</t>
  </si>
  <si>
    <t>Water Reservoirs/Treatment Works/Pumpo House</t>
  </si>
  <si>
    <t>Shopping center-neighbourhood</t>
  </si>
  <si>
    <t>Depot</t>
  </si>
  <si>
    <t>Shopping centre-regional</t>
  </si>
  <si>
    <t>Farms: Comm/Ind/Bus (brick fact, game, eco tourism) &gt; 1 Ha</t>
  </si>
  <si>
    <t>Shopping mall</t>
  </si>
  <si>
    <t>Smallholdings: Comm/Ind/Bus ≤1 Ha</t>
  </si>
  <si>
    <t>Supermarket</t>
  </si>
  <si>
    <t>Small Holdings Mixed</t>
  </si>
  <si>
    <t>Theatre/Cinema</t>
  </si>
  <si>
    <t>Amusement park</t>
  </si>
  <si>
    <t>Casino</t>
  </si>
  <si>
    <t>Airport</t>
  </si>
  <si>
    <t>Abbatoir</t>
  </si>
  <si>
    <t>Golf course</t>
  </si>
  <si>
    <t>Drive-in Cinema</t>
  </si>
  <si>
    <t>Sports/Country club</t>
  </si>
  <si>
    <t>Nursery</t>
  </si>
  <si>
    <t>Stadium/Sports facility</t>
  </si>
  <si>
    <t>Open Parking</t>
  </si>
  <si>
    <t>Land Fill sites</t>
  </si>
  <si>
    <t>Cold Storage - Business</t>
  </si>
  <si>
    <t>Caravan Park</t>
  </si>
  <si>
    <t>Industrial Park - Business</t>
  </si>
  <si>
    <t>Crematorium</t>
  </si>
  <si>
    <t>Light industrial - Business</t>
  </si>
  <si>
    <t>Mortuary</t>
  </si>
  <si>
    <t>Welfare and Humanitarian</t>
  </si>
  <si>
    <t>Commercial Hijacked</t>
  </si>
  <si>
    <t>AGR - AGRICULTURAL</t>
  </si>
  <si>
    <t>NATURE/ GAME RESERVE/ LODGE IN FARMS B&amp;B, Resort( Refer to Point No.3)</t>
  </si>
  <si>
    <t>FARM BERLIN (Commercial Use)</t>
  </si>
  <si>
    <t>FARMING &amp; AGRICULTURAL COMPONENTS</t>
  </si>
  <si>
    <t>AGRICULTURAL HOLDINGS</t>
  </si>
  <si>
    <t>INDUSTRIAL ( Factories, Pack house)</t>
  </si>
  <si>
    <t>LAND REFORM PROPERTIES</t>
  </si>
  <si>
    <t>STATE FARMS ( Villages)</t>
  </si>
  <si>
    <t>PROPERTY USED FOR BONA FIDE FARMING</t>
  </si>
  <si>
    <t>VAC - VACANT LAND</t>
  </si>
  <si>
    <t>Nature reserve</t>
  </si>
  <si>
    <t>ZONING</t>
  </si>
  <si>
    <t>Worship land</t>
  </si>
  <si>
    <t>Private open space</t>
  </si>
  <si>
    <t>Parking</t>
  </si>
  <si>
    <t>Private road</t>
  </si>
  <si>
    <t>Road Reserve</t>
  </si>
  <si>
    <t>Public open space</t>
  </si>
  <si>
    <t>Road</t>
  </si>
  <si>
    <t>Public park</t>
  </si>
  <si>
    <t>Informal Settlement</t>
  </si>
  <si>
    <t>Vacant commercial land</t>
  </si>
  <si>
    <t>Undeveloped land</t>
  </si>
  <si>
    <t>Township Title/Developers stock (Township Est., Land Development Area, Division of Land)</t>
  </si>
  <si>
    <t>Vacant industrial land</t>
  </si>
  <si>
    <t>Vacant residential land</t>
  </si>
  <si>
    <t xml:space="preserve">PSP - PUBLIC SERVICE PURPOSES </t>
  </si>
  <si>
    <t>Public Service Infrastructure (RAL/SANRAL)</t>
  </si>
  <si>
    <t>Hospitals, Police Stations, Clinics &amp; Offices</t>
  </si>
  <si>
    <t>Schools (refer to Point No. 2)</t>
  </si>
  <si>
    <t>MUN - Municipal Properties</t>
  </si>
  <si>
    <t>Roads other property</t>
  </si>
  <si>
    <t>Bus/Taxi terminal</t>
  </si>
  <si>
    <t>Cemetery</t>
  </si>
  <si>
    <t>Transmission element (substation)</t>
  </si>
  <si>
    <t>Sewerage/Water treatment</t>
  </si>
  <si>
    <t>WaterReserv/TrtmtWks/PumpHse</t>
  </si>
  <si>
    <t>Municipal Buildings (Offices, Library, Museum, Courts etc)</t>
  </si>
  <si>
    <t>Municipal Parking</t>
  </si>
  <si>
    <t>Municipal Depot</t>
  </si>
  <si>
    <t>Medical Facility / Clinic - Municipal</t>
  </si>
  <si>
    <t>Residential Land</t>
  </si>
  <si>
    <t>Municipal Traffic  Contr0ol / Ambulance / Fire</t>
  </si>
  <si>
    <t>Other Land</t>
  </si>
  <si>
    <t>PRO - PROTECTED AREAS</t>
  </si>
  <si>
    <t>·   PROTECTED AREAS (referred to in Section 17 of MPRA)</t>
  </si>
  <si>
    <t>·   PROTECTED AREAS Residential(referred to Point No.4)</t>
  </si>
  <si>
    <t>·   PROTECTED AREAS Commercial (referred to Point No.4)</t>
  </si>
  <si>
    <t>PSP - PUBLIC SERVICE PURPOSES</t>
  </si>
  <si>
    <t>Public Hospital</t>
  </si>
  <si>
    <t>Public Medical Clinic</t>
  </si>
  <si>
    <t>Military installation</t>
  </si>
  <si>
    <t>Prison</t>
  </si>
  <si>
    <t>Public Buildings (Library/Musuem, Courts etc)</t>
  </si>
  <si>
    <t>Public School</t>
  </si>
  <si>
    <t>Police/Fire/Ambulance/Traffic control</t>
  </si>
  <si>
    <t>POS - PUBLIC OPEN SPACE</t>
  </si>
  <si>
    <t>PROPERTIES ON WHICH NATIONAL MONUMENTS ARE SITUATED AND WHERE NO BUSINESS OR COMMERCIAL ACTIVITIES ARE CONDUCTED IN RESPECT OF SUCH MONUMENTS</t>
  </si>
  <si>
    <t>PROPERTIES ON WHICH NATIONAL MONUMENTS ARE SITUATED, BUT WHERE BUSINESS OR COMMERCIAL ACTIVITIES ARE CONDUCTED IN RESPECT OF SUCH MONUMENTS</t>
  </si>
  <si>
    <t>PBO - PUBLIC BENEFIT ORGANISATIONS</t>
  </si>
  <si>
    <t>PROPERTIES OWNED BY PUBLIC BENEFIT ORGANISATIONS AND USED TO FURTHER THE OBJECTIVES OF SUCH ORGANISATIONS</t>
  </si>
  <si>
    <t>PROPERTY REGISTERED IN THE NAME OF AND USED PRIMARILY AS A PLACE OF WORSHIP BY A RELIGIOUS COMMUNITY, INCLUDING AN OFFICIAL RESIDENCE  - PLACE OF WORSHIP</t>
  </si>
  <si>
    <t>MIN - MINING AND QUARRIES</t>
  </si>
  <si>
    <t xml:space="preserve">MINING </t>
  </si>
  <si>
    <t>QUARRYING</t>
  </si>
  <si>
    <t>PSI - PUBLIC SERVICE INFRASTRUCTURE</t>
  </si>
  <si>
    <t>Airport element</t>
  </si>
  <si>
    <t>PUBLIC ROADS (SANRAL &amp; RAL)</t>
  </si>
  <si>
    <t>Harbour element</t>
  </si>
  <si>
    <t>PUBLIC SERVICE INFRASTRUCTURE (RAL &amp; SANRAL)</t>
  </si>
  <si>
    <t>National Roads Corridor</t>
  </si>
  <si>
    <t>RAILWAY (TRANSNET)</t>
  </si>
  <si>
    <t>Provincial Roads Corridor</t>
  </si>
  <si>
    <t>PUBLIC SERVICE INFRASTRUCTURE (TRANSNET)</t>
  </si>
  <si>
    <t>Railway Corridor</t>
  </si>
  <si>
    <t>MUNICIPAL ROADS (Local &amp; District Municipality)</t>
  </si>
  <si>
    <t>Railway other property (transnet)</t>
  </si>
  <si>
    <t>Run Ways and Aprons</t>
  </si>
  <si>
    <t>Transmission corridor</t>
  </si>
  <si>
    <t>Water reservoirs/treatment works/Pump House</t>
  </si>
  <si>
    <t>Dam</t>
  </si>
  <si>
    <t>Water Pipeline corridor</t>
  </si>
  <si>
    <t>Electrical Power Stations</t>
  </si>
  <si>
    <t>Telecommunication Corridor</t>
  </si>
  <si>
    <t>Telecommunication other property</t>
  </si>
  <si>
    <t>Gas/Liquid fuel Corridor</t>
  </si>
  <si>
    <t>AER - AERODROME</t>
  </si>
  <si>
    <t>AERODROME</t>
  </si>
  <si>
    <t>RCL - RURAL COMMUNAL LAND</t>
  </si>
  <si>
    <t>Communal land</t>
  </si>
  <si>
    <t>Communal land res</t>
  </si>
  <si>
    <t>Communal land Business</t>
  </si>
  <si>
    <t>State Land Trust</t>
  </si>
  <si>
    <t xml:space="preserve"> Categories of Property for Purposes of Rating</t>
  </si>
  <si>
    <t>ANNEXURE 1 : MAJOR TARIFFS</t>
  </si>
  <si>
    <t>Consumer Type</t>
  </si>
  <si>
    <t>1. Residential</t>
  </si>
  <si>
    <t>Service</t>
  </si>
  <si>
    <t>2. Residential</t>
  </si>
  <si>
    <t>3. Business</t>
  </si>
  <si>
    <t>4. Business</t>
  </si>
  <si>
    <t>Water-Basic</t>
  </si>
  <si>
    <t>Water-Consumption</t>
  </si>
  <si>
    <t>Refuse Collection</t>
  </si>
  <si>
    <t>Sundry refuse removal/garden refuse per load</t>
  </si>
  <si>
    <t>Refuse Collections -Masses  Base</t>
  </si>
  <si>
    <t>Refuse Collections -Domestic</t>
  </si>
  <si>
    <t>3. Residential</t>
  </si>
  <si>
    <t>5. Government Institutional</t>
  </si>
  <si>
    <t>4. Government Institutional</t>
  </si>
  <si>
    <t>Relaxation of Building Line</t>
  </si>
  <si>
    <t>Telecommunication Tower</t>
  </si>
  <si>
    <t>Application for minor work</t>
  </si>
  <si>
    <t>Business Submission</t>
  </si>
  <si>
    <t>Minimum Residential Submission</t>
  </si>
  <si>
    <t>Refundable Builder’s Deposit</t>
  </si>
  <si>
    <t>Residential Resubmission fees</t>
  </si>
  <si>
    <t>Building Inspection  fees</t>
  </si>
  <si>
    <t>Institutional</t>
  </si>
  <si>
    <t>Business</t>
  </si>
  <si>
    <t>Building plans fees</t>
  </si>
  <si>
    <t>Flats with unit will pay fees per each unit eg R4245.00x2</t>
  </si>
  <si>
    <t>Certificate of Occupancy/Completion Certificate</t>
  </si>
  <si>
    <t>Relaxation of    Building  Line</t>
  </si>
  <si>
    <t>Application for Telecommunication Tower</t>
  </si>
  <si>
    <t>Site Development Plan</t>
  </si>
  <si>
    <t>Business Minimum Submission</t>
  </si>
  <si>
    <t>Application for minor work e.g. fence,boma</t>
  </si>
  <si>
    <t>Swimming Pool for Businesses</t>
  </si>
  <si>
    <t>Swimming pool</t>
  </si>
  <si>
    <t>Refundable builder’s deposit</t>
  </si>
  <si>
    <t>Residential plan Resubmission fees</t>
  </si>
  <si>
    <t>Sewer Connection</t>
  </si>
  <si>
    <t xml:space="preserve"> Building inspection</t>
  </si>
  <si>
    <t>Building Inspection fees</t>
  </si>
  <si>
    <t>Applicable urban and farms building plans fees</t>
  </si>
  <si>
    <t>2019-2020</t>
  </si>
  <si>
    <t>RURAL</t>
  </si>
  <si>
    <t>URBAN AND FARMS</t>
  </si>
  <si>
    <t>ApplicableR293&amp;R188 Settlement Building Plans Fees</t>
  </si>
  <si>
    <t xml:space="preserve">Certificate of Occupancy /Completion Certificate </t>
  </si>
  <si>
    <t>APPLICATION FEES FOR BILL BOARDS ADVERTISING</t>
  </si>
  <si>
    <t>Placement of information board</t>
  </si>
  <si>
    <t>Rental for advertisment Billboards per Squere Meter</t>
  </si>
  <si>
    <t>Application for Placement of adnertising Billboard</t>
  </si>
  <si>
    <t>Placement of Posters (Per poster per day)</t>
  </si>
  <si>
    <t>Placement of banners across the Street (Per Day)</t>
  </si>
  <si>
    <t>Double storey business will pay fees per floor e.g. R7764.30x2 and per each Unit</t>
  </si>
  <si>
    <t>Scheme</t>
  </si>
  <si>
    <t>Planning Scheme</t>
  </si>
  <si>
    <t>Conditions in Deeds and/ or Amendment</t>
  </si>
  <si>
    <t>of Town Planning Scheme</t>
  </si>
  <si>
    <t>in 5 or less portions (Section 92 (1) (a) of</t>
  </si>
  <si>
    <t>Ordinance 15 of 1986, Regulation 188</t>
  </si>
  <si>
    <t xml:space="preserve">in more than 5 portions (Section 92 (1) (a) </t>
  </si>
  <si>
    <t xml:space="preserve">on Traditional Land </t>
  </si>
  <si>
    <t>(Land Use Confirmations/ P.T.O, Way leave)</t>
  </si>
  <si>
    <t>Advisory Committee Established in terms of</t>
  </si>
  <si>
    <r>
      <t xml:space="preserve">k) </t>
    </r>
    <r>
      <rPr>
        <sz val="12"/>
        <color theme="1"/>
        <rFont val="Times New Roman"/>
        <family val="1"/>
      </rPr>
      <t xml:space="preserve">Application for Council’s Reasons and Consents /Comments </t>
    </r>
  </si>
  <si>
    <r>
      <t xml:space="preserve">l) </t>
    </r>
    <r>
      <rPr>
        <sz val="12"/>
        <color theme="1"/>
        <rFont val="Times New Roman"/>
        <family val="1"/>
      </rPr>
      <t>Reimbursement of Chairman of Townships</t>
    </r>
  </si>
  <si>
    <r>
      <t>m)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Times New Roman"/>
        <family val="1"/>
      </rPr>
      <t>Comments of Council regarding applications in terms of Act 21 of 1940 of 1970, permits rights and recommendations</t>
    </r>
  </si>
  <si>
    <r>
      <t xml:space="preserve">j) </t>
    </r>
    <r>
      <rPr>
        <sz val="12"/>
        <color theme="1"/>
        <rFont val="Times New Roman"/>
        <family val="1"/>
      </rPr>
      <t>Application for other uses than Residential</t>
    </r>
  </si>
  <si>
    <r>
      <t xml:space="preserve">i) </t>
    </r>
    <r>
      <rPr>
        <sz val="12"/>
        <color theme="1"/>
        <rFont val="Times New Roman"/>
        <family val="1"/>
      </rPr>
      <t xml:space="preserve">Application for Subdivision for property </t>
    </r>
  </si>
  <si>
    <t>(Per Day)</t>
  </si>
  <si>
    <t>TOWN PLANNING SERVICES</t>
  </si>
  <si>
    <t>BUILDING REGULATION SERVICES</t>
  </si>
  <si>
    <t>AND ADVERTISING</t>
  </si>
  <si>
    <r>
      <t>b)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Times New Roman"/>
        <family val="1"/>
      </rPr>
      <t>Application for Amendment of Interim</t>
    </r>
  </si>
  <si>
    <r>
      <t xml:space="preserve">c) </t>
    </r>
    <r>
      <rPr>
        <sz val="12"/>
        <color theme="1"/>
        <rFont val="Times New Roman"/>
        <family val="1"/>
      </rPr>
      <t>Application for the Amendment of Town</t>
    </r>
  </si>
  <si>
    <r>
      <rPr>
        <b/>
        <sz val="12"/>
        <color theme="1"/>
        <rFont val="Times New Roman"/>
        <family val="1"/>
      </rPr>
      <t>d</t>
    </r>
    <r>
      <rPr>
        <sz val="12"/>
        <color theme="1"/>
        <rFont val="Times New Roman"/>
        <family val="1"/>
      </rPr>
      <t xml:space="preserve">) Application for Township Establishment </t>
    </r>
  </si>
  <si>
    <r>
      <t>f)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Times New Roman"/>
        <family val="1"/>
      </rPr>
      <t>Application for Removal of Restrictive</t>
    </r>
  </si>
  <si>
    <r>
      <t xml:space="preserve">f) </t>
    </r>
    <r>
      <rPr>
        <sz val="12"/>
        <color theme="1"/>
        <rFont val="Times New Roman"/>
        <family val="1"/>
      </rPr>
      <t>Application for extension of boundaries/period of an approved Township</t>
    </r>
  </si>
  <si>
    <r>
      <rPr>
        <b/>
        <sz val="12"/>
        <color theme="1"/>
        <rFont val="Times New Roman"/>
        <family val="1"/>
      </rPr>
      <t xml:space="preserve">g) </t>
    </r>
    <r>
      <rPr>
        <sz val="12"/>
        <color theme="1"/>
        <rFont val="Times New Roman"/>
        <family val="1"/>
      </rPr>
      <t>Application for Consolidation</t>
    </r>
  </si>
  <si>
    <r>
      <t>h)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Times New Roman"/>
        <family val="1"/>
      </rPr>
      <t>Application for Subdivision of property</t>
    </r>
  </si>
  <si>
    <r>
      <t>a)</t>
    </r>
    <r>
      <rPr>
        <b/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Application for Council Consent/ </t>
    </r>
  </si>
  <si>
    <t xml:space="preserve">Comments on Land Development Area  </t>
  </si>
  <si>
    <t>6. Business</t>
  </si>
  <si>
    <t>7. Business</t>
  </si>
  <si>
    <t>8. Business</t>
  </si>
  <si>
    <t>9. Business</t>
  </si>
  <si>
    <t>10. Business</t>
  </si>
  <si>
    <t>Refuse collection -Cage per unit, SMALL</t>
  </si>
  <si>
    <t>Refuse collection -Cage per unit, MEDIUM</t>
  </si>
  <si>
    <t>Refuse collection -Cage per unit, LARGE</t>
  </si>
  <si>
    <r>
      <t>1. APPLICABLE FEES TO TOWN PLANNING SERVICES</t>
    </r>
    <r>
      <rPr>
        <b/>
        <sz val="11"/>
        <color rgb="FF7030A0"/>
        <rFont val="Times New Roman"/>
        <family val="1"/>
      </rPr>
      <t xml:space="preserve"> </t>
    </r>
  </si>
  <si>
    <t>Section 59 of Ordinance 40 of 1960 (SPLUMA)</t>
  </si>
  <si>
    <r>
      <t>n)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Times New Roman"/>
        <family val="1"/>
      </rPr>
      <t>Rezoning i.t.o Section 59 of Ordinance 40 of 1960/ Land Use Change i.t.o Physical Planning act 1034. zoning Certificate /Land Use Maps (SPLUMA)</t>
    </r>
  </si>
  <si>
    <t>of Ordinance 15 of 1986, Regulation 188 (SPLUMA)</t>
  </si>
  <si>
    <r>
      <rPr>
        <b/>
        <sz val="12"/>
        <color theme="1"/>
        <rFont val="Times New Roman"/>
        <family val="1"/>
      </rPr>
      <t>p</t>
    </r>
    <r>
      <rPr>
        <sz val="12"/>
        <color theme="1"/>
        <rFont val="Times New Roman"/>
        <family val="1"/>
      </rPr>
      <t>) Valuation Certificate</t>
    </r>
  </si>
  <si>
    <r>
      <rPr>
        <b/>
        <sz val="11"/>
        <color theme="1"/>
        <rFont val="Times New Roman"/>
        <family val="1"/>
      </rPr>
      <t>o</t>
    </r>
    <r>
      <rPr>
        <sz val="11"/>
        <color theme="1"/>
        <rFont val="Times New Roman"/>
        <family val="1"/>
      </rPr>
      <t>) Zoning Certificate</t>
    </r>
  </si>
  <si>
    <r>
      <t>a)</t>
    </r>
    <r>
      <rPr>
        <b/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Institutional </t>
    </r>
  </si>
  <si>
    <r>
      <t>b)</t>
    </r>
    <r>
      <rPr>
        <b/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Residential </t>
    </r>
  </si>
  <si>
    <t>Residential 2</t>
  </si>
  <si>
    <t>Residential 3</t>
  </si>
  <si>
    <r>
      <t>c)</t>
    </r>
    <r>
      <rPr>
        <b/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Agriculture</t>
    </r>
  </si>
  <si>
    <r>
      <t>d)</t>
    </r>
    <r>
      <rPr>
        <b/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Business</t>
    </r>
  </si>
  <si>
    <r>
      <t xml:space="preserve">                            </t>
    </r>
    <r>
      <rPr>
        <b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Spaza Shop</t>
    </r>
  </si>
  <si>
    <r>
      <t xml:space="preserve">                          </t>
    </r>
    <r>
      <rPr>
        <b/>
        <sz val="11"/>
        <color theme="1"/>
        <rFont val="Times New Roman"/>
        <family val="1"/>
      </rPr>
      <t>ii</t>
    </r>
    <r>
      <rPr>
        <sz val="11"/>
        <color theme="1"/>
        <rFont val="Times New Roman"/>
        <family val="1"/>
      </rPr>
      <t>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General Dealer</t>
    </r>
  </si>
  <si>
    <r>
      <t>                     </t>
    </r>
    <r>
      <rPr>
        <b/>
        <sz val="7"/>
        <color theme="1"/>
        <rFont val="Times New Roman"/>
        <family val="1"/>
      </rPr>
      <t xml:space="preserve">   </t>
    </r>
    <r>
      <rPr>
        <b/>
        <sz val="11"/>
        <color theme="1"/>
        <rFont val="Times New Roman"/>
        <family val="1"/>
      </rPr>
      <t>iii</t>
    </r>
    <r>
      <rPr>
        <sz val="11"/>
        <color theme="1"/>
        <rFont val="Times New Roman"/>
        <family val="1"/>
      </rPr>
      <t>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Restaurant</t>
    </r>
  </si>
  <si>
    <r>
      <t>                       </t>
    </r>
    <r>
      <rPr>
        <b/>
        <sz val="7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iv</t>
    </r>
    <r>
      <rPr>
        <sz val="11"/>
        <color theme="1"/>
        <rFont val="Times New Roman"/>
        <family val="1"/>
      </rPr>
      <t>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Tavern</t>
    </r>
  </si>
  <si>
    <r>
      <t xml:space="preserve">                          </t>
    </r>
    <r>
      <rPr>
        <b/>
        <sz val="11"/>
        <color theme="1"/>
        <rFont val="Times New Roman"/>
        <family val="1"/>
      </rPr>
      <t>v</t>
    </r>
    <r>
      <rPr>
        <sz val="11"/>
        <color theme="1"/>
        <rFont val="Times New Roman"/>
        <family val="1"/>
      </rPr>
      <t>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Filling Station / Public Garage</t>
    </r>
  </si>
  <si>
    <r>
      <t xml:space="preserve">                        </t>
    </r>
    <r>
      <rPr>
        <b/>
        <sz val="11"/>
        <color theme="1"/>
        <rFont val="Times New Roman"/>
        <family val="1"/>
      </rPr>
      <t>vi</t>
    </r>
    <r>
      <rPr>
        <sz val="11"/>
        <color theme="1"/>
        <rFont val="Times New Roman"/>
        <family val="1"/>
      </rPr>
      <t>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Shopping complex</t>
    </r>
  </si>
  <si>
    <r>
      <rPr>
        <b/>
        <sz val="11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>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Posters / Billboards</t>
    </r>
  </si>
  <si>
    <r>
      <rPr>
        <b/>
        <sz val="11"/>
        <color theme="1"/>
        <rFont val="Times New Roman"/>
        <family val="1"/>
      </rPr>
      <t>f</t>
    </r>
    <r>
      <rPr>
        <sz val="11"/>
        <color theme="1"/>
        <rFont val="Times New Roman"/>
        <family val="1"/>
      </rPr>
      <t>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 xml:space="preserve">Deviation on approved land use change </t>
    </r>
  </si>
  <si>
    <r>
      <rPr>
        <b/>
        <sz val="11"/>
        <color theme="1"/>
        <rFont val="Times New Roman"/>
        <family val="1"/>
      </rPr>
      <t>g</t>
    </r>
    <r>
      <rPr>
        <sz val="11"/>
        <color theme="1"/>
        <rFont val="Times New Roman"/>
        <family val="1"/>
      </rPr>
      <t>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Non-disclosure of land use change </t>
    </r>
  </si>
  <si>
    <r>
      <rPr>
        <b/>
        <sz val="11"/>
        <color theme="1"/>
        <rFont val="Times New Roman"/>
        <family val="1"/>
      </rPr>
      <t>h</t>
    </r>
    <r>
      <rPr>
        <sz val="11"/>
        <color theme="1"/>
        <rFont val="Times New Roman"/>
        <family val="1"/>
      </rPr>
      <t>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False disclosure of property use</t>
    </r>
  </si>
  <si>
    <t>2. APPLICABLE FEES FOR LAND USE/DEVELOPMENT CONTRAVENTIONS (NEW PROPOSED)</t>
  </si>
  <si>
    <t xml:space="preserve">LAND USE ACTIVITY </t>
  </si>
  <si>
    <t>Refuse collection - Half Container</t>
  </si>
  <si>
    <t xml:space="preserve">Refuse collection -Container per unit, </t>
  </si>
  <si>
    <t>4. SS 55/623/2007 Wild Fig</t>
  </si>
  <si>
    <t>2. Business Government/ Institutional</t>
  </si>
  <si>
    <t>ANNEXURE 2: PROPERTY RATES</t>
  </si>
  <si>
    <t>ANNEXURE 3 : BUILDING REGULATION AND ADVERTISING</t>
  </si>
  <si>
    <t>ANNEXURE 4 : TOWN PLANNING FEES</t>
  </si>
  <si>
    <t>ANNEXURE 5 : SUNDRY TARIFFS</t>
  </si>
  <si>
    <t>2020-2021</t>
  </si>
  <si>
    <t>2021 FY</t>
  </si>
  <si>
    <t>Existing house without approved building plans will pay minimum submission fees which is for record keeping not for approval anda happy letter  will be issued after an engineer's report and a new COC Certificate  has been furnished</t>
  </si>
  <si>
    <t xml:space="preserve">1. APPLICABLE FEES FOR LAND USE / DEVELOPMENT CONTRAVENTIONS </t>
  </si>
  <si>
    <t>LAND USE ACTIVITY</t>
  </si>
  <si>
    <t>APPLICABLE FINES</t>
  </si>
  <si>
    <t xml:space="preserve">a)      Institutional </t>
  </si>
  <si>
    <t xml:space="preserve">b)      Residential </t>
  </si>
  <si>
    <t>c)      Agriculture</t>
  </si>
  <si>
    <t>d)      Business</t>
  </si>
  <si>
    <t>                            i.      Spaza Shop</t>
  </si>
  <si>
    <t>                          ii.      General Dealer</t>
  </si>
  <si>
    <t>                        iii.      Restaurant</t>
  </si>
  <si>
    <t>                        iv.      Tavern</t>
  </si>
  <si>
    <t>                          v.      Filling Station / Public Garage</t>
  </si>
  <si>
    <t>                        vi.      Shopping complex</t>
  </si>
  <si>
    <t>e)      Posters / Billboards</t>
  </si>
  <si>
    <t xml:space="preserve">f)       Deviation on approved land use change </t>
  </si>
  <si>
    <t xml:space="preserve">g)      Non-disclosure of land use change </t>
  </si>
  <si>
    <t>h)      False disclosure of property use</t>
  </si>
  <si>
    <t>2022 FY</t>
  </si>
  <si>
    <t>2021-2022</t>
  </si>
  <si>
    <t>NB: ALL TARIFFS ARE VAT EXCLUSIVE</t>
  </si>
  <si>
    <t>2023FY</t>
  </si>
  <si>
    <t>2023 FY</t>
  </si>
  <si>
    <t>2022-2023</t>
  </si>
  <si>
    <t>ANNEXURE TO TARIFF POLICY: 2020/21</t>
  </si>
  <si>
    <t>2020/2021 FINANCIAL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</si>
</sst>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&quot;\ #,##0.00;[Red]&quot;R&quot;\ \-#,##0.00"/>
    <numFmt numFmtId="165" formatCode="_ * #,##0.00_ ;_ * \-#,##0.00_ ;_ * &quot;-&quot;??_ ;_ @_ "/>
    <numFmt numFmtId="166" formatCode="0.00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i/>
      <sz val="8"/>
      <color rgb="FF000000"/>
      <name val="Times New Roman"/>
      <family val="1"/>
    </font>
    <font>
      <b/>
      <i/>
      <sz val="12"/>
      <color theme="1"/>
      <name val="Calibri"/>
      <family val="2"/>
    </font>
    <font>
      <b/>
      <sz val="18"/>
      <color theme="1"/>
      <name val="Times New Roman"/>
      <family val="1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7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u/>
      <sz val="11"/>
      <color rgb="FF7030A0"/>
      <name val="Times New Roman"/>
      <family val="1"/>
    </font>
    <font>
      <b/>
      <sz val="11"/>
      <color rgb="FF7030A0"/>
      <name val="Times New Roman"/>
      <family val="1"/>
    </font>
    <font>
      <sz val="7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theme="8" tint="0.39997558519241921"/>
      <name val="Calibri"/>
      <family val="2"/>
      <scheme val="minor"/>
    </font>
    <font>
      <b/>
      <sz val="12"/>
      <color theme="8" tint="0.39997558519241921"/>
      <name val="Times New Roman"/>
      <family val="1"/>
    </font>
    <font>
      <sz val="12"/>
      <color theme="8" tint="0.39997558519241921"/>
      <name val="Times New Roman"/>
      <family val="1"/>
    </font>
    <font>
      <sz val="11"/>
      <color theme="8" tint="0.39997558519241921"/>
      <name val="Arial"/>
      <family val="2"/>
    </font>
    <font>
      <sz val="11"/>
      <color theme="8" tint="0.39997558519241921"/>
      <name val="Times New Roman"/>
      <family val="1"/>
    </font>
    <font>
      <b/>
      <sz val="12"/>
      <color theme="8" tint="0.39997558519241921"/>
      <name val="Calibri"/>
      <family val="2"/>
      <scheme val="minor"/>
    </font>
    <font>
      <sz val="16"/>
      <color theme="8" tint="0.39997558519241921"/>
      <name val="Calibri"/>
      <family val="2"/>
      <scheme val="minor"/>
    </font>
    <font>
      <b/>
      <sz val="11"/>
      <color theme="8" tint="0.39997558519241921"/>
      <name val="Arial"/>
      <family val="2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 applyFill="1"/>
    <xf numFmtId="165" fontId="2" fillId="0" borderId="0" xfId="1" applyFont="1" applyFill="1"/>
    <xf numFmtId="3" fontId="2" fillId="0" borderId="0" xfId="0" applyNumberFormat="1" applyFont="1" applyFill="1"/>
    <xf numFmtId="0" fontId="0" fillId="0" borderId="0" xfId="0" applyFill="1"/>
    <xf numFmtId="0" fontId="4" fillId="0" borderId="0" xfId="0" applyFont="1" applyFill="1"/>
    <xf numFmtId="165" fontId="4" fillId="0" borderId="0" xfId="1" applyFont="1" applyFill="1"/>
    <xf numFmtId="10" fontId="2" fillId="0" borderId="0" xfId="1" applyNumberFormat="1" applyFont="1" applyFill="1"/>
    <xf numFmtId="0" fontId="2" fillId="0" borderId="1" xfId="0" applyFont="1" applyFill="1" applyBorder="1"/>
    <xf numFmtId="165" fontId="2" fillId="0" borderId="0" xfId="1" applyFont="1" applyFill="1" applyBorder="1"/>
    <xf numFmtId="0" fontId="4" fillId="0" borderId="0" xfId="0" applyFont="1" applyFill="1" applyBorder="1"/>
    <xf numFmtId="0" fontId="2" fillId="0" borderId="0" xfId="0" applyFont="1" applyFill="1" applyBorder="1"/>
    <xf numFmtId="3" fontId="4" fillId="0" borderId="0" xfId="0" applyNumberFormat="1" applyFont="1" applyFill="1"/>
    <xf numFmtId="0" fontId="3" fillId="0" borderId="0" xfId="0" applyFont="1" applyFill="1"/>
    <xf numFmtId="0" fontId="13" fillId="0" borderId="0" xfId="0" applyFont="1"/>
    <xf numFmtId="0" fontId="14" fillId="0" borderId="0" xfId="0" applyFont="1"/>
    <xf numFmtId="165" fontId="2" fillId="0" borderId="12" xfId="1" applyFont="1" applyFill="1" applyBorder="1"/>
    <xf numFmtId="3" fontId="2" fillId="0" borderId="12" xfId="0" applyNumberFormat="1" applyFont="1" applyFill="1" applyBorder="1"/>
    <xf numFmtId="0" fontId="0" fillId="0" borderId="12" xfId="0" applyBorder="1"/>
    <xf numFmtId="10" fontId="2" fillId="0" borderId="12" xfId="1" applyNumberFormat="1" applyFont="1" applyFill="1" applyBorder="1"/>
    <xf numFmtId="0" fontId="15" fillId="0" borderId="12" xfId="0" applyFont="1" applyBorder="1"/>
    <xf numFmtId="10" fontId="2" fillId="0" borderId="0" xfId="1" applyNumberFormat="1" applyFont="1" applyFill="1" applyBorder="1"/>
    <xf numFmtId="165" fontId="4" fillId="0" borderId="12" xfId="1" applyFont="1" applyFill="1" applyBorder="1"/>
    <xf numFmtId="0" fontId="0" fillId="0" borderId="0" xfId="0" applyBorder="1"/>
    <xf numFmtId="0" fontId="0" fillId="0" borderId="13" xfId="0" applyBorder="1"/>
    <xf numFmtId="0" fontId="15" fillId="0" borderId="12" xfId="0" applyFont="1" applyBorder="1" applyAlignment="1">
      <alignment wrapText="1"/>
    </xf>
    <xf numFmtId="0" fontId="0" fillId="0" borderId="0" xfId="0" applyBorder="1" applyAlignment="1"/>
    <xf numFmtId="0" fontId="16" fillId="0" borderId="0" xfId="0" applyFont="1" applyBorder="1" applyAlignment="1">
      <alignment vertical="center" wrapText="1"/>
    </xf>
    <xf numFmtId="165" fontId="17" fillId="0" borderId="0" xfId="1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165" fontId="16" fillId="0" borderId="0" xfId="1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 indent="1"/>
    </xf>
    <xf numFmtId="0" fontId="18" fillId="0" borderId="0" xfId="0" applyFont="1" applyBorder="1" applyAlignment="1">
      <alignment vertical="center" wrapText="1"/>
    </xf>
    <xf numFmtId="165" fontId="0" fillId="0" borderId="0" xfId="1" applyFont="1" applyBorder="1"/>
    <xf numFmtId="0" fontId="17" fillId="0" borderId="0" xfId="0" applyFont="1" applyFill="1" applyBorder="1" applyAlignment="1">
      <alignment vertical="center" wrapText="1"/>
    </xf>
    <xf numFmtId="164" fontId="0" fillId="0" borderId="0" xfId="0" applyNumberFormat="1" applyBorder="1"/>
    <xf numFmtId="0" fontId="18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10" fontId="18" fillId="0" borderId="0" xfId="0" applyNumberFormat="1" applyFont="1" applyFill="1" applyBorder="1" applyAlignment="1">
      <alignment vertical="center" wrapText="1"/>
    </xf>
    <xf numFmtId="10" fontId="16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165" fontId="16" fillId="0" borderId="0" xfId="1" applyFont="1" applyBorder="1" applyAlignment="1">
      <alignment horizontal="left" vertical="center" wrapText="1" indent="1"/>
    </xf>
    <xf numFmtId="0" fontId="21" fillId="0" borderId="0" xfId="0" applyFont="1" applyBorder="1" applyAlignment="1">
      <alignment vertical="center" wrapText="1"/>
    </xf>
    <xf numFmtId="165" fontId="21" fillId="0" borderId="0" xfId="1" applyFont="1" applyBorder="1" applyAlignment="1">
      <alignment vertical="center" wrapText="1"/>
    </xf>
    <xf numFmtId="0" fontId="22" fillId="0" borderId="0" xfId="0" applyFont="1" applyBorder="1" applyAlignment="1"/>
    <xf numFmtId="0" fontId="16" fillId="0" borderId="0" xfId="0" applyFont="1" applyBorder="1" applyAlignment="1"/>
    <xf numFmtId="0" fontId="22" fillId="0" borderId="0" xfId="0" applyFont="1" applyBorder="1"/>
    <xf numFmtId="165" fontId="16" fillId="0" borderId="0" xfId="1" applyFont="1" applyBorder="1" applyAlignment="1"/>
    <xf numFmtId="0" fontId="16" fillId="0" borderId="0" xfId="0" applyFont="1" applyBorder="1"/>
    <xf numFmtId="165" fontId="16" fillId="0" borderId="0" xfId="0" applyNumberFormat="1" applyFont="1" applyBorder="1"/>
    <xf numFmtId="0" fontId="18" fillId="0" borderId="0" xfId="0" applyFont="1"/>
    <xf numFmtId="0" fontId="18" fillId="0" borderId="0" xfId="0" applyFont="1" applyAlignment="1">
      <alignment horizontal="justify" vertical="center"/>
    </xf>
    <xf numFmtId="0" fontId="16" fillId="0" borderId="0" xfId="0" applyFont="1"/>
    <xf numFmtId="0" fontId="16" fillId="0" borderId="0" xfId="0" applyFont="1" applyAlignment="1">
      <alignment horizontal="justify" vertical="center"/>
    </xf>
    <xf numFmtId="0" fontId="24" fillId="0" borderId="0" xfId="0" applyFont="1"/>
    <xf numFmtId="0" fontId="25" fillId="0" borderId="0" xfId="0" applyFont="1"/>
    <xf numFmtId="0" fontId="26" fillId="0" borderId="1" xfId="0" applyFont="1" applyBorder="1"/>
    <xf numFmtId="0" fontId="18" fillId="0" borderId="0" xfId="0" applyFont="1" applyBorder="1" applyAlignment="1"/>
    <xf numFmtId="0" fontId="26" fillId="0" borderId="1" xfId="0" applyFont="1" applyBorder="1" applyAlignment="1"/>
    <xf numFmtId="165" fontId="16" fillId="0" borderId="0" xfId="1" applyFont="1"/>
    <xf numFmtId="0" fontId="29" fillId="0" borderId="0" xfId="0" applyFont="1"/>
    <xf numFmtId="0" fontId="22" fillId="0" borderId="0" xfId="0" applyFont="1"/>
    <xf numFmtId="165" fontId="0" fillId="0" borderId="0" xfId="1" applyFont="1"/>
    <xf numFmtId="0" fontId="27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0" fontId="31" fillId="0" borderId="0" xfId="0" applyFont="1" applyAlignment="1">
      <alignment horizontal="justify" vertical="center"/>
    </xf>
    <xf numFmtId="0" fontId="28" fillId="0" borderId="0" xfId="0" applyFont="1"/>
    <xf numFmtId="0" fontId="29" fillId="0" borderId="0" xfId="0" applyFont="1" applyBorder="1" applyAlignment="1">
      <alignment wrapText="1"/>
    </xf>
    <xf numFmtId="0" fontId="15" fillId="0" borderId="12" xfId="0" applyFont="1" applyFill="1" applyBorder="1" applyAlignment="1">
      <alignment wrapText="1"/>
    </xf>
    <xf numFmtId="0" fontId="32" fillId="0" borderId="12" xfId="0" applyFont="1" applyBorder="1"/>
    <xf numFmtId="0" fontId="33" fillId="0" borderId="0" xfId="0" applyFont="1" applyFill="1"/>
    <xf numFmtId="0" fontId="11" fillId="0" borderId="1" xfId="0" applyFont="1" applyFill="1" applyBorder="1"/>
    <xf numFmtId="0" fontId="12" fillId="0" borderId="1" xfId="0" applyFont="1" applyFill="1" applyBorder="1"/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9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0" fontId="4" fillId="0" borderId="0" xfId="1" applyNumberFormat="1" applyFont="1" applyFill="1"/>
    <xf numFmtId="166" fontId="7" fillId="0" borderId="6" xfId="0" applyNumberFormat="1" applyFont="1" applyFill="1" applyBorder="1" applyAlignment="1">
      <alignment horizontal="center" vertical="center" wrapText="1"/>
    </xf>
    <xf numFmtId="0" fontId="34" fillId="0" borderId="0" xfId="0" applyFont="1" applyBorder="1"/>
    <xf numFmtId="0" fontId="34" fillId="0" borderId="0" xfId="0" applyFont="1"/>
    <xf numFmtId="0" fontId="35" fillId="0" borderId="0" xfId="0" applyFont="1" applyFill="1" applyBorder="1" applyAlignment="1">
      <alignment vertical="center" wrapText="1"/>
    </xf>
    <xf numFmtId="10" fontId="35" fillId="0" borderId="0" xfId="0" applyNumberFormat="1" applyFont="1" applyFill="1" applyBorder="1" applyAlignment="1">
      <alignment vertical="center" wrapText="1"/>
    </xf>
    <xf numFmtId="165" fontId="36" fillId="0" borderId="0" xfId="1" applyFont="1"/>
    <xf numFmtId="165" fontId="34" fillId="0" borderId="0" xfId="1" applyFont="1"/>
    <xf numFmtId="165" fontId="37" fillId="0" borderId="0" xfId="1" applyFont="1" applyFill="1"/>
    <xf numFmtId="3" fontId="37" fillId="0" borderId="0" xfId="0" applyNumberFormat="1" applyFont="1" applyFill="1"/>
    <xf numFmtId="165" fontId="36" fillId="0" borderId="0" xfId="1" applyFont="1" applyBorder="1" applyAlignment="1">
      <alignment vertical="center" wrapText="1"/>
    </xf>
    <xf numFmtId="0" fontId="36" fillId="0" borderId="0" xfId="0" applyFont="1" applyBorder="1" applyAlignment="1">
      <alignment vertical="center" wrapText="1"/>
    </xf>
    <xf numFmtId="165" fontId="36" fillId="0" borderId="0" xfId="0" applyNumberFormat="1" applyFont="1" applyBorder="1"/>
    <xf numFmtId="0" fontId="36" fillId="0" borderId="0" xfId="0" applyFont="1" applyBorder="1"/>
    <xf numFmtId="0" fontId="38" fillId="0" borderId="0" xfId="0" applyFont="1" applyBorder="1"/>
    <xf numFmtId="0" fontId="39" fillId="0" borderId="0" xfId="0" applyFont="1"/>
    <xf numFmtId="0" fontId="40" fillId="0" borderId="0" xfId="0" applyFont="1"/>
    <xf numFmtId="165" fontId="41" fillId="0" borderId="12" xfId="1" applyFont="1" applyFill="1" applyBorder="1"/>
    <xf numFmtId="10" fontId="37" fillId="0" borderId="12" xfId="1" applyNumberFormat="1" applyFont="1" applyFill="1" applyBorder="1"/>
    <xf numFmtId="10" fontId="37" fillId="0" borderId="0" xfId="1" applyNumberFormat="1" applyFont="1" applyFill="1" applyBorder="1"/>
    <xf numFmtId="165" fontId="37" fillId="0" borderId="12" xfId="1" applyFont="1" applyFill="1" applyBorder="1"/>
    <xf numFmtId="165" fontId="41" fillId="0" borderId="0" xfId="1" applyFont="1" applyFill="1"/>
    <xf numFmtId="10" fontId="41" fillId="0" borderId="0" xfId="1" applyNumberFormat="1" applyFont="1" applyFill="1"/>
    <xf numFmtId="0" fontId="26" fillId="0" borderId="0" xfId="0" applyFont="1"/>
    <xf numFmtId="0" fontId="42" fillId="0" borderId="0" xfId="0" applyFont="1" applyFill="1"/>
    <xf numFmtId="0" fontId="26" fillId="2" borderId="0" xfId="0" applyFont="1" applyFill="1"/>
    <xf numFmtId="0" fontId="16" fillId="0" borderId="0" xfId="0" applyFont="1" applyFill="1" applyBorder="1" applyAlignment="1"/>
    <xf numFmtId="0" fontId="0" fillId="0" borderId="0" xfId="0" applyFill="1" applyBorder="1" applyAlignment="1"/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26" fillId="0" borderId="0" xfId="0" applyFont="1" applyFill="1"/>
    <xf numFmtId="0" fontId="34" fillId="0" borderId="0" xfId="0" applyFont="1" applyFill="1" applyBorder="1"/>
    <xf numFmtId="0" fontId="0" fillId="0" borderId="0" xfId="0" applyFill="1" applyBorder="1"/>
    <xf numFmtId="0" fontId="7" fillId="0" borderId="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topLeftCell="A67" workbookViewId="0">
      <selection activeCell="A80" sqref="A80"/>
    </sheetView>
  </sheetViews>
  <sheetFormatPr defaultRowHeight="15" x14ac:dyDescent="0.25"/>
  <cols>
    <col min="1" max="1" width="56.85546875" style="5" bestFit="1" customWidth="1"/>
    <col min="2" max="2" width="10.140625" style="12" bestFit="1" customWidth="1"/>
    <col min="3" max="3" width="12.42578125" style="103" customWidth="1"/>
    <col min="4" max="4" width="11.28515625" style="12" bestFit="1" customWidth="1"/>
    <col min="5" max="5" width="11.28515625" style="2" bestFit="1" customWidth="1"/>
    <col min="6" max="16384" width="9.140625" style="4"/>
  </cols>
  <sheetData>
    <row r="1" spans="1:5" x14ac:dyDescent="0.25">
      <c r="A1" s="1" t="s">
        <v>1</v>
      </c>
      <c r="B1" s="2" t="s">
        <v>0</v>
      </c>
      <c r="C1" s="115" t="s">
        <v>418</v>
      </c>
      <c r="D1" s="3" t="s">
        <v>437</v>
      </c>
      <c r="E1" s="2" t="s">
        <v>440</v>
      </c>
    </row>
    <row r="2" spans="1:5" x14ac:dyDescent="0.25">
      <c r="B2" s="94">
        <v>5.1999999999999998E-2</v>
      </c>
      <c r="C2" s="116">
        <v>4.4999999999999998E-2</v>
      </c>
      <c r="D2" s="7">
        <v>4.5999999999999999E-2</v>
      </c>
      <c r="E2" s="7">
        <v>4.5999999999999999E-2</v>
      </c>
    </row>
    <row r="3" spans="1:5" ht="15.75" thickBot="1" x14ac:dyDescent="0.3">
      <c r="A3" s="8" t="s">
        <v>4</v>
      </c>
      <c r="B3" s="6"/>
      <c r="C3" s="115"/>
      <c r="D3" s="3"/>
    </row>
    <row r="4" spans="1:5" ht="15.75" thickTop="1" x14ac:dyDescent="0.25">
      <c r="A4" s="5" t="s">
        <v>2</v>
      </c>
      <c r="B4" s="6">
        <v>8.4862971648000016</v>
      </c>
      <c r="C4" s="102">
        <f>B4*4.5/100+B4</f>
        <v>8.8681805372160021</v>
      </c>
      <c r="D4" s="6">
        <f>+C4*4.6/100+C4</f>
        <v>9.2761168419279389</v>
      </c>
      <c r="E4" s="6">
        <f>D4*4.6/100+D4</f>
        <v>9.7028182166566239</v>
      </c>
    </row>
    <row r="5" spans="1:5" x14ac:dyDescent="0.25">
      <c r="A5" s="5" t="s">
        <v>3</v>
      </c>
      <c r="B5" s="6">
        <v>6.3647228736000008</v>
      </c>
      <c r="C5" s="102">
        <f t="shared" ref="C5:C68" si="0">B5*4.5/100+B5</f>
        <v>6.6511354029120007</v>
      </c>
      <c r="D5" s="6">
        <f t="shared" ref="D5:D68" si="1">+C5*4.6/100+C5</f>
        <v>6.9570876314459529</v>
      </c>
      <c r="E5" s="6">
        <f t="shared" ref="E5:E68" si="2">D5*4.6/100+D5</f>
        <v>7.277113662492467</v>
      </c>
    </row>
    <row r="6" spans="1:5" x14ac:dyDescent="0.25">
      <c r="A6" s="5" t="s">
        <v>5</v>
      </c>
      <c r="B6" s="6">
        <v>70.601277801600006</v>
      </c>
      <c r="C6" s="102">
        <f t="shared" si="0"/>
        <v>73.778335302672005</v>
      </c>
      <c r="D6" s="6">
        <f t="shared" si="1"/>
        <v>77.172138726594923</v>
      </c>
      <c r="E6" s="6">
        <f t="shared" si="2"/>
        <v>80.722057108018291</v>
      </c>
    </row>
    <row r="7" spans="1:5" x14ac:dyDescent="0.25">
      <c r="A7" s="5" t="s">
        <v>6</v>
      </c>
      <c r="B7" s="6">
        <v>60.582732537600002</v>
      </c>
      <c r="C7" s="102">
        <f t="shared" si="0"/>
        <v>63.308955501791999</v>
      </c>
      <c r="D7" s="6">
        <f t="shared" si="1"/>
        <v>66.221167454874433</v>
      </c>
      <c r="E7" s="6">
        <f t="shared" si="2"/>
        <v>69.267341157798654</v>
      </c>
    </row>
    <row r="8" spans="1:5" x14ac:dyDescent="0.25">
      <c r="A8" s="5" t="s">
        <v>7</v>
      </c>
      <c r="B8" s="6">
        <v>214.98619484160002</v>
      </c>
      <c r="C8" s="102">
        <f t="shared" si="0"/>
        <v>224.66057360947204</v>
      </c>
      <c r="D8" s="6">
        <f t="shared" si="1"/>
        <v>234.99495999550774</v>
      </c>
      <c r="E8" s="6">
        <f t="shared" si="2"/>
        <v>245.80472815530109</v>
      </c>
    </row>
    <row r="9" spans="1:5" x14ac:dyDescent="0.25">
      <c r="A9" s="5" t="s">
        <v>8</v>
      </c>
      <c r="B9" s="6">
        <v>565.51741384319996</v>
      </c>
      <c r="C9" s="102">
        <f t="shared" si="0"/>
        <v>590.96569746614398</v>
      </c>
      <c r="D9" s="6">
        <f t="shared" si="1"/>
        <v>618.15011954958663</v>
      </c>
      <c r="E9" s="6">
        <f t="shared" si="2"/>
        <v>646.58502504886758</v>
      </c>
    </row>
    <row r="10" spans="1:5" x14ac:dyDescent="0.25">
      <c r="A10" s="5" t="s">
        <v>9</v>
      </c>
      <c r="B10" s="6">
        <v>0</v>
      </c>
      <c r="C10" s="102">
        <f t="shared" si="0"/>
        <v>0</v>
      </c>
      <c r="D10" s="6">
        <f t="shared" si="1"/>
        <v>0</v>
      </c>
      <c r="E10" s="6">
        <f t="shared" si="2"/>
        <v>0</v>
      </c>
    </row>
    <row r="11" spans="1:5" x14ac:dyDescent="0.25">
      <c r="A11" s="1" t="s">
        <v>10</v>
      </c>
      <c r="B11" s="6">
        <v>0</v>
      </c>
      <c r="C11" s="102">
        <f t="shared" si="0"/>
        <v>0</v>
      </c>
      <c r="D11" s="6">
        <f t="shared" si="1"/>
        <v>0</v>
      </c>
      <c r="E11" s="6">
        <f t="shared" si="2"/>
        <v>0</v>
      </c>
    </row>
    <row r="12" spans="1:5" x14ac:dyDescent="0.25">
      <c r="A12" s="5" t="s">
        <v>11</v>
      </c>
      <c r="B12" s="6">
        <v>97.946013110400003</v>
      </c>
      <c r="C12" s="102">
        <f t="shared" si="0"/>
        <v>102.35358370036801</v>
      </c>
      <c r="D12" s="6">
        <f t="shared" si="1"/>
        <v>107.06184855058493</v>
      </c>
      <c r="E12" s="6">
        <f t="shared" si="2"/>
        <v>111.98669358391183</v>
      </c>
    </row>
    <row r="13" spans="1:5" x14ac:dyDescent="0.25">
      <c r="A13" s="5" t="s">
        <v>12</v>
      </c>
      <c r="B13" s="6">
        <v>648.25881119999997</v>
      </c>
      <c r="C13" s="102">
        <f t="shared" si="0"/>
        <v>677.43045770399999</v>
      </c>
      <c r="D13" s="6">
        <f t="shared" si="1"/>
        <v>708.59225875838399</v>
      </c>
      <c r="E13" s="6">
        <f t="shared" si="2"/>
        <v>741.1875026612696</v>
      </c>
    </row>
    <row r="14" spans="1:5" x14ac:dyDescent="0.25">
      <c r="B14" s="6">
        <v>0</v>
      </c>
      <c r="C14" s="102">
        <f t="shared" si="0"/>
        <v>0</v>
      </c>
      <c r="D14" s="6">
        <f t="shared" si="1"/>
        <v>0</v>
      </c>
      <c r="E14" s="6">
        <f t="shared" si="2"/>
        <v>0</v>
      </c>
    </row>
    <row r="15" spans="1:5" ht="15.75" thickBot="1" x14ac:dyDescent="0.3">
      <c r="A15" s="8" t="s">
        <v>13</v>
      </c>
      <c r="B15" s="6">
        <v>0</v>
      </c>
      <c r="C15" s="102">
        <f t="shared" si="0"/>
        <v>0</v>
      </c>
      <c r="D15" s="6">
        <f t="shared" si="1"/>
        <v>0</v>
      </c>
      <c r="E15" s="6">
        <f t="shared" si="2"/>
        <v>0</v>
      </c>
    </row>
    <row r="16" spans="1:5" ht="15.75" thickTop="1" x14ac:dyDescent="0.25">
      <c r="A16" s="5" t="s">
        <v>2</v>
      </c>
      <c r="B16" s="6">
        <v>14.2616938464</v>
      </c>
      <c r="C16" s="102">
        <f t="shared" si="0"/>
        <v>14.903470069488</v>
      </c>
      <c r="D16" s="6">
        <f t="shared" si="1"/>
        <v>15.589029692684448</v>
      </c>
      <c r="E16" s="6">
        <f t="shared" si="2"/>
        <v>16.306125058547934</v>
      </c>
    </row>
    <row r="17" spans="1:5" x14ac:dyDescent="0.25">
      <c r="A17" s="5" t="s">
        <v>3</v>
      </c>
      <c r="B17" s="6">
        <v>13.908098131200003</v>
      </c>
      <c r="C17" s="102">
        <f t="shared" si="0"/>
        <v>14.533962547104004</v>
      </c>
      <c r="D17" s="6">
        <f t="shared" si="1"/>
        <v>15.202524824270787</v>
      </c>
      <c r="E17" s="6">
        <f t="shared" si="2"/>
        <v>15.901840966187244</v>
      </c>
    </row>
    <row r="18" spans="1:5" x14ac:dyDescent="0.25">
      <c r="A18" s="5" t="s">
        <v>5</v>
      </c>
      <c r="B18" s="6">
        <v>73.076447807999998</v>
      </c>
      <c r="C18" s="102">
        <f t="shared" si="0"/>
        <v>76.364887959360004</v>
      </c>
      <c r="D18" s="6">
        <f t="shared" si="1"/>
        <v>79.877672805490562</v>
      </c>
      <c r="E18" s="6">
        <f t="shared" si="2"/>
        <v>83.55204575454313</v>
      </c>
    </row>
    <row r="19" spans="1:5" x14ac:dyDescent="0.25">
      <c r="A19" s="5" t="s">
        <v>14</v>
      </c>
      <c r="B19" s="6">
        <v>115.507933632</v>
      </c>
      <c r="C19" s="102">
        <f t="shared" si="0"/>
        <v>120.70579064544</v>
      </c>
      <c r="D19" s="6">
        <f t="shared" si="1"/>
        <v>126.25825701513024</v>
      </c>
      <c r="E19" s="6">
        <f t="shared" si="2"/>
        <v>132.06613683782624</v>
      </c>
    </row>
    <row r="20" spans="1:5" x14ac:dyDescent="0.25">
      <c r="B20" s="6">
        <v>0</v>
      </c>
      <c r="C20" s="102">
        <f t="shared" si="0"/>
        <v>0</v>
      </c>
      <c r="D20" s="6">
        <f t="shared" si="1"/>
        <v>0</v>
      </c>
      <c r="E20" s="6">
        <f t="shared" si="2"/>
        <v>0</v>
      </c>
    </row>
    <row r="21" spans="1:5" ht="15.75" thickBot="1" x14ac:dyDescent="0.3">
      <c r="A21" s="8" t="s">
        <v>15</v>
      </c>
      <c r="B21" s="6">
        <v>0</v>
      </c>
      <c r="C21" s="102">
        <f t="shared" si="0"/>
        <v>0</v>
      </c>
      <c r="D21" s="6">
        <f t="shared" si="1"/>
        <v>0</v>
      </c>
      <c r="E21" s="6">
        <f t="shared" si="2"/>
        <v>0</v>
      </c>
    </row>
    <row r="22" spans="1:5" ht="15.75" thickTop="1" x14ac:dyDescent="0.25">
      <c r="A22" s="5" t="s">
        <v>16</v>
      </c>
      <c r="B22" s="6">
        <v>276.98331024000004</v>
      </c>
      <c r="C22" s="102">
        <f t="shared" si="0"/>
        <v>289.44755920080001</v>
      </c>
      <c r="D22" s="6">
        <f t="shared" si="1"/>
        <v>302.76214692403681</v>
      </c>
      <c r="E22" s="6">
        <f t="shared" si="2"/>
        <v>316.68920568254248</v>
      </c>
    </row>
    <row r="23" spans="1:5" x14ac:dyDescent="0.25">
      <c r="A23" s="5" t="s">
        <v>17</v>
      </c>
      <c r="B23" s="6">
        <v>326.72244084480002</v>
      </c>
      <c r="C23" s="102">
        <f t="shared" si="0"/>
        <v>341.42495068281602</v>
      </c>
      <c r="D23" s="6">
        <f t="shared" si="1"/>
        <v>357.13049841422554</v>
      </c>
      <c r="E23" s="6">
        <f t="shared" si="2"/>
        <v>373.55850134127991</v>
      </c>
    </row>
    <row r="24" spans="1:5" x14ac:dyDescent="0.25">
      <c r="A24" s="5" t="s">
        <v>18</v>
      </c>
      <c r="B24" s="6">
        <v>311.04636413759999</v>
      </c>
      <c r="C24" s="102">
        <f t="shared" si="0"/>
        <v>325.04345052379199</v>
      </c>
      <c r="D24" s="6">
        <f t="shared" si="1"/>
        <v>339.99544924788643</v>
      </c>
      <c r="E24" s="6">
        <f t="shared" si="2"/>
        <v>355.63523991328918</v>
      </c>
    </row>
    <row r="25" spans="1:5" x14ac:dyDescent="0.25">
      <c r="A25" s="5" t="s">
        <v>19</v>
      </c>
      <c r="B25" s="6">
        <v>376.57943668800004</v>
      </c>
      <c r="C25" s="102">
        <f t="shared" si="0"/>
        <v>393.52551133896003</v>
      </c>
      <c r="D25" s="6">
        <f t="shared" si="1"/>
        <v>411.62768486055216</v>
      </c>
      <c r="E25" s="6">
        <f t="shared" si="2"/>
        <v>430.56255836413754</v>
      </c>
    </row>
    <row r="26" spans="1:5" x14ac:dyDescent="0.25">
      <c r="A26" s="5" t="s">
        <v>20</v>
      </c>
      <c r="B26" s="6">
        <v>622.91778494400012</v>
      </c>
      <c r="C26" s="102">
        <f t="shared" si="0"/>
        <v>650.9490852664801</v>
      </c>
      <c r="D26" s="6">
        <f t="shared" si="1"/>
        <v>680.89274318873822</v>
      </c>
      <c r="E26" s="6">
        <f t="shared" si="2"/>
        <v>712.21380937542017</v>
      </c>
    </row>
    <row r="27" spans="1:5" x14ac:dyDescent="0.25">
      <c r="A27" s="5" t="s">
        <v>21</v>
      </c>
      <c r="B27" s="6">
        <v>0</v>
      </c>
      <c r="C27" s="102">
        <f t="shared" si="0"/>
        <v>0</v>
      </c>
      <c r="D27" s="6">
        <f t="shared" si="1"/>
        <v>0</v>
      </c>
      <c r="E27" s="6">
        <f t="shared" si="2"/>
        <v>0</v>
      </c>
    </row>
    <row r="28" spans="1:5" x14ac:dyDescent="0.25">
      <c r="B28" s="6">
        <v>0</v>
      </c>
      <c r="C28" s="102">
        <f t="shared" si="0"/>
        <v>0</v>
      </c>
      <c r="D28" s="6">
        <f t="shared" si="1"/>
        <v>0</v>
      </c>
      <c r="E28" s="6">
        <f t="shared" si="2"/>
        <v>0</v>
      </c>
    </row>
    <row r="29" spans="1:5" ht="15.75" thickBot="1" x14ac:dyDescent="0.3">
      <c r="A29" s="8" t="s">
        <v>22</v>
      </c>
      <c r="B29" s="6">
        <v>0</v>
      </c>
      <c r="C29" s="102">
        <f t="shared" si="0"/>
        <v>0</v>
      </c>
      <c r="D29" s="6">
        <f t="shared" si="1"/>
        <v>0</v>
      </c>
      <c r="E29" s="6">
        <f t="shared" si="2"/>
        <v>0</v>
      </c>
    </row>
    <row r="30" spans="1:5" ht="15.75" thickTop="1" x14ac:dyDescent="0.25">
      <c r="A30" s="5" t="s">
        <v>25</v>
      </c>
      <c r="B30" s="6">
        <v>176.79785760000001</v>
      </c>
      <c r="C30" s="102">
        <f t="shared" si="0"/>
        <v>184.75376119200001</v>
      </c>
      <c r="D30" s="6">
        <f t="shared" si="1"/>
        <v>193.25243420683202</v>
      </c>
      <c r="E30" s="6">
        <f t="shared" si="2"/>
        <v>202.14204618034628</v>
      </c>
    </row>
    <row r="31" spans="1:5" x14ac:dyDescent="0.25">
      <c r="A31" s="5" t="s">
        <v>24</v>
      </c>
      <c r="B31" s="6">
        <v>424.31485824000004</v>
      </c>
      <c r="C31" s="102">
        <f t="shared" si="0"/>
        <v>443.40902686080005</v>
      </c>
      <c r="D31" s="6">
        <f t="shared" si="1"/>
        <v>463.80584209639687</v>
      </c>
      <c r="E31" s="6">
        <f t="shared" si="2"/>
        <v>485.14091083283114</v>
      </c>
    </row>
    <row r="32" spans="1:5" x14ac:dyDescent="0.25">
      <c r="B32" s="6">
        <v>0</v>
      </c>
      <c r="C32" s="102">
        <f t="shared" si="0"/>
        <v>0</v>
      </c>
      <c r="D32" s="6">
        <f t="shared" si="1"/>
        <v>0</v>
      </c>
      <c r="E32" s="6">
        <f t="shared" si="2"/>
        <v>0</v>
      </c>
    </row>
    <row r="33" spans="1:5" x14ac:dyDescent="0.25">
      <c r="B33" s="6">
        <v>0</v>
      </c>
      <c r="C33" s="102">
        <f t="shared" si="0"/>
        <v>0</v>
      </c>
      <c r="D33" s="6">
        <f t="shared" si="1"/>
        <v>0</v>
      </c>
      <c r="E33" s="6">
        <f t="shared" si="2"/>
        <v>0</v>
      </c>
    </row>
    <row r="34" spans="1:5" x14ac:dyDescent="0.25">
      <c r="A34" s="5" t="s">
        <v>26</v>
      </c>
      <c r="B34" s="6">
        <v>695.40490656000009</v>
      </c>
      <c r="C34" s="102">
        <v>1060</v>
      </c>
      <c r="D34" s="6">
        <f t="shared" si="1"/>
        <v>1108.76</v>
      </c>
      <c r="E34" s="6">
        <f t="shared" si="2"/>
        <v>1159.76296</v>
      </c>
    </row>
    <row r="35" spans="1:5" x14ac:dyDescent="0.25">
      <c r="A35" s="5" t="s">
        <v>27</v>
      </c>
      <c r="B35" s="6">
        <v>388.95528672</v>
      </c>
      <c r="C35" s="102">
        <v>3405</v>
      </c>
      <c r="D35" s="6">
        <f t="shared" si="1"/>
        <v>3561.63</v>
      </c>
      <c r="E35" s="6">
        <f t="shared" si="2"/>
        <v>3725.4649800000002</v>
      </c>
    </row>
    <row r="36" spans="1:5" x14ac:dyDescent="0.25">
      <c r="A36" s="5" t="s">
        <v>28</v>
      </c>
      <c r="B36" s="6">
        <v>1650.1133376</v>
      </c>
      <c r="C36" s="102">
        <v>2400</v>
      </c>
      <c r="D36" s="6">
        <f t="shared" si="1"/>
        <v>2510.4</v>
      </c>
      <c r="E36" s="6">
        <f t="shared" si="2"/>
        <v>2625.8784000000001</v>
      </c>
    </row>
    <row r="37" spans="1:5" x14ac:dyDescent="0.25">
      <c r="A37" s="5" t="s">
        <v>29</v>
      </c>
      <c r="B37" s="6">
        <v>795.59035920000008</v>
      </c>
      <c r="C37" s="102">
        <v>1200</v>
      </c>
      <c r="D37" s="6">
        <f t="shared" si="1"/>
        <v>1255.2</v>
      </c>
      <c r="E37" s="6">
        <f t="shared" si="2"/>
        <v>1312.9392</v>
      </c>
    </row>
    <row r="38" spans="1:5" x14ac:dyDescent="0.25">
      <c r="A38" s="5" t="s">
        <v>30</v>
      </c>
      <c r="B38" s="6">
        <v>159.11807184000003</v>
      </c>
      <c r="C38" s="102">
        <f t="shared" si="0"/>
        <v>166.27838507280003</v>
      </c>
      <c r="D38" s="6">
        <f t="shared" si="1"/>
        <v>173.92719078614883</v>
      </c>
      <c r="E38" s="6">
        <f t="shared" si="2"/>
        <v>181.92784156231167</v>
      </c>
    </row>
    <row r="39" spans="1:5" x14ac:dyDescent="0.25">
      <c r="A39" s="5" t="s">
        <v>62</v>
      </c>
      <c r="B39" s="6">
        <v>0</v>
      </c>
      <c r="C39" s="102">
        <f t="shared" si="0"/>
        <v>0</v>
      </c>
      <c r="D39" s="6">
        <f t="shared" si="1"/>
        <v>0</v>
      </c>
      <c r="E39" s="6">
        <f t="shared" si="2"/>
        <v>0</v>
      </c>
    </row>
    <row r="40" spans="1:5" x14ac:dyDescent="0.25">
      <c r="B40" s="6">
        <v>0</v>
      </c>
      <c r="C40" s="102">
        <f t="shared" si="0"/>
        <v>0</v>
      </c>
      <c r="D40" s="6">
        <f t="shared" si="1"/>
        <v>0</v>
      </c>
      <c r="E40" s="6">
        <f t="shared" si="2"/>
        <v>0</v>
      </c>
    </row>
    <row r="41" spans="1:5" ht="15.75" thickBot="1" x14ac:dyDescent="0.3">
      <c r="A41" s="8" t="s">
        <v>31</v>
      </c>
      <c r="B41" s="6">
        <v>0</v>
      </c>
      <c r="C41" s="102">
        <f t="shared" si="0"/>
        <v>0</v>
      </c>
      <c r="D41" s="6">
        <f t="shared" si="1"/>
        <v>0</v>
      </c>
      <c r="E41" s="6">
        <f t="shared" si="2"/>
        <v>0</v>
      </c>
    </row>
    <row r="42" spans="1:5" ht="15.75" thickTop="1" x14ac:dyDescent="0.25">
      <c r="A42" s="10" t="s">
        <v>34</v>
      </c>
      <c r="B42" s="6">
        <v>1650.1133376</v>
      </c>
      <c r="C42" s="102">
        <v>3000</v>
      </c>
      <c r="D42" s="6">
        <f t="shared" si="1"/>
        <v>3138</v>
      </c>
      <c r="E42" s="6">
        <f t="shared" si="2"/>
        <v>3282.348</v>
      </c>
    </row>
    <row r="43" spans="1:5" x14ac:dyDescent="0.25">
      <c r="A43" s="10" t="s">
        <v>32</v>
      </c>
      <c r="B43" s="6">
        <v>707.19143040000006</v>
      </c>
      <c r="C43" s="102">
        <v>1700</v>
      </c>
      <c r="D43" s="6">
        <f t="shared" si="1"/>
        <v>1778.2</v>
      </c>
      <c r="E43" s="6">
        <f t="shared" si="2"/>
        <v>1859.9972</v>
      </c>
    </row>
    <row r="44" spans="1:5" x14ac:dyDescent="0.25">
      <c r="A44" s="10" t="s">
        <v>33</v>
      </c>
      <c r="B44" s="6">
        <v>1060.7871456</v>
      </c>
      <c r="C44" s="102">
        <v>1850</v>
      </c>
      <c r="D44" s="6">
        <f t="shared" si="1"/>
        <v>1935.1</v>
      </c>
      <c r="E44" s="6">
        <f t="shared" si="2"/>
        <v>2024.1145999999999</v>
      </c>
    </row>
    <row r="45" spans="1:5" x14ac:dyDescent="0.25">
      <c r="A45" s="10"/>
      <c r="B45" s="6">
        <v>0</v>
      </c>
      <c r="C45" s="102">
        <f t="shared" si="0"/>
        <v>0</v>
      </c>
      <c r="D45" s="6">
        <f t="shared" si="1"/>
        <v>0</v>
      </c>
      <c r="E45" s="6">
        <f t="shared" si="2"/>
        <v>0</v>
      </c>
    </row>
    <row r="46" spans="1:5" ht="15.75" thickBot="1" x14ac:dyDescent="0.3">
      <c r="A46" s="8" t="s">
        <v>35</v>
      </c>
      <c r="B46" s="6">
        <v>0</v>
      </c>
      <c r="C46" s="102">
        <f t="shared" si="0"/>
        <v>0</v>
      </c>
      <c r="D46" s="6">
        <f t="shared" si="1"/>
        <v>0</v>
      </c>
      <c r="E46" s="6">
        <f t="shared" si="2"/>
        <v>0</v>
      </c>
    </row>
    <row r="47" spans="1:5" ht="15.75" thickTop="1" x14ac:dyDescent="0.25">
      <c r="A47" s="11"/>
      <c r="B47" s="6">
        <v>0</v>
      </c>
      <c r="C47" s="102">
        <f t="shared" si="0"/>
        <v>0</v>
      </c>
      <c r="D47" s="6">
        <f t="shared" si="1"/>
        <v>0</v>
      </c>
      <c r="E47" s="6">
        <f t="shared" si="2"/>
        <v>0</v>
      </c>
    </row>
    <row r="48" spans="1:5" x14ac:dyDescent="0.25">
      <c r="A48" s="5" t="s">
        <v>36</v>
      </c>
      <c r="B48" s="6">
        <v>683.61838272</v>
      </c>
      <c r="C48" s="102">
        <f t="shared" si="0"/>
        <v>714.38120994240001</v>
      </c>
      <c r="D48" s="6">
        <f t="shared" si="1"/>
        <v>747.24274559975038</v>
      </c>
      <c r="E48" s="6">
        <f t="shared" si="2"/>
        <v>781.61591189733895</v>
      </c>
    </row>
    <row r="49" spans="1:5" x14ac:dyDescent="0.25">
      <c r="B49" s="6">
        <v>1414.3828608000001</v>
      </c>
      <c r="C49" s="102">
        <f t="shared" si="0"/>
        <v>1478.0300895360001</v>
      </c>
      <c r="D49" s="6">
        <f t="shared" si="1"/>
        <v>1546.0194736546562</v>
      </c>
      <c r="E49" s="6">
        <f t="shared" si="2"/>
        <v>1617.1363694427703</v>
      </c>
    </row>
    <row r="50" spans="1:5" x14ac:dyDescent="0.25">
      <c r="A50" s="5" t="s">
        <v>37</v>
      </c>
      <c r="B50" s="6">
        <v>954.70843104000005</v>
      </c>
      <c r="C50" s="102">
        <f t="shared" si="0"/>
        <v>997.67031043680004</v>
      </c>
      <c r="D50" s="6">
        <f t="shared" si="1"/>
        <v>1043.5631447168928</v>
      </c>
      <c r="E50" s="6">
        <f t="shared" si="2"/>
        <v>1091.5670493738698</v>
      </c>
    </row>
    <row r="51" spans="1:5" x14ac:dyDescent="0.25">
      <c r="B51" s="6">
        <v>3594.8897712000007</v>
      </c>
      <c r="C51" s="102">
        <f t="shared" si="0"/>
        <v>3756.6598109040006</v>
      </c>
      <c r="D51" s="6">
        <f t="shared" si="1"/>
        <v>3929.4661622055846</v>
      </c>
      <c r="E51" s="6">
        <f t="shared" si="2"/>
        <v>4110.2216056670413</v>
      </c>
    </row>
    <row r="52" spans="1:5" x14ac:dyDescent="0.25">
      <c r="A52" s="5" t="s">
        <v>38</v>
      </c>
      <c r="B52" s="6">
        <v>1331.8771939200003</v>
      </c>
      <c r="C52" s="102">
        <f t="shared" si="0"/>
        <v>1391.8116676464003</v>
      </c>
      <c r="D52" s="6">
        <f t="shared" si="1"/>
        <v>1455.8350043581347</v>
      </c>
      <c r="E52" s="6">
        <f t="shared" si="2"/>
        <v>1522.8034145586089</v>
      </c>
    </row>
    <row r="53" spans="1:5" x14ac:dyDescent="0.25">
      <c r="B53" s="6">
        <v>9771.0282633600018</v>
      </c>
      <c r="C53" s="102">
        <f t="shared" si="0"/>
        <v>10210.724535211202</v>
      </c>
      <c r="D53" s="6">
        <f t="shared" si="1"/>
        <v>10680.417863830917</v>
      </c>
      <c r="E53" s="6">
        <f t="shared" si="2"/>
        <v>11171.717085567139</v>
      </c>
    </row>
    <row r="54" spans="1:5" x14ac:dyDescent="0.25">
      <c r="B54" s="6">
        <v>0</v>
      </c>
      <c r="C54" s="102">
        <f t="shared" si="0"/>
        <v>0</v>
      </c>
      <c r="D54" s="6">
        <f t="shared" si="1"/>
        <v>0</v>
      </c>
      <c r="E54" s="6">
        <f t="shared" si="2"/>
        <v>0</v>
      </c>
    </row>
    <row r="55" spans="1:5" ht="15.75" thickBot="1" x14ac:dyDescent="0.3">
      <c r="A55" s="8" t="s">
        <v>39</v>
      </c>
      <c r="B55" s="6">
        <v>0</v>
      </c>
      <c r="C55" s="102">
        <f t="shared" si="0"/>
        <v>0</v>
      </c>
      <c r="D55" s="6">
        <f t="shared" si="1"/>
        <v>0</v>
      </c>
      <c r="E55" s="6">
        <f t="shared" si="2"/>
        <v>0</v>
      </c>
    </row>
    <row r="56" spans="1:5" ht="15.75" thickTop="1" x14ac:dyDescent="0.25">
      <c r="A56" s="5" t="s">
        <v>40</v>
      </c>
      <c r="B56" s="6">
        <v>70.719143040000006</v>
      </c>
      <c r="C56" s="102">
        <f t="shared" si="0"/>
        <v>73.9015044768</v>
      </c>
      <c r="D56" s="6">
        <f t="shared" si="1"/>
        <v>77.300973682732803</v>
      </c>
      <c r="E56" s="6">
        <f t="shared" si="2"/>
        <v>80.856818472138514</v>
      </c>
    </row>
    <row r="57" spans="1:5" x14ac:dyDescent="0.25">
      <c r="A57" s="5" t="s">
        <v>41</v>
      </c>
      <c r="B57" s="6">
        <v>58.932619200000005</v>
      </c>
      <c r="C57" s="102">
        <f t="shared" si="0"/>
        <v>61.584587064000004</v>
      </c>
      <c r="D57" s="6">
        <f t="shared" si="1"/>
        <v>64.417478068944007</v>
      </c>
      <c r="E57" s="6">
        <f t="shared" si="2"/>
        <v>67.380682060115433</v>
      </c>
    </row>
    <row r="58" spans="1:5" x14ac:dyDescent="0.25">
      <c r="A58" s="5" t="s">
        <v>42</v>
      </c>
      <c r="B58" s="6">
        <v>11.786523840000001</v>
      </c>
      <c r="C58" s="102">
        <f t="shared" si="0"/>
        <v>12.316917412800001</v>
      </c>
      <c r="D58" s="6">
        <f t="shared" si="1"/>
        <v>12.883495613788801</v>
      </c>
      <c r="E58" s="6">
        <f t="shared" si="2"/>
        <v>13.476136412023086</v>
      </c>
    </row>
    <row r="59" spans="1:5" x14ac:dyDescent="0.25">
      <c r="A59" s="5" t="s">
        <v>43</v>
      </c>
      <c r="B59" s="6">
        <v>0</v>
      </c>
      <c r="C59" s="102">
        <f t="shared" si="0"/>
        <v>0</v>
      </c>
      <c r="D59" s="6">
        <f t="shared" si="1"/>
        <v>0</v>
      </c>
      <c r="E59" s="6">
        <f t="shared" si="2"/>
        <v>0</v>
      </c>
    </row>
    <row r="60" spans="1:5" x14ac:dyDescent="0.25">
      <c r="B60" s="6">
        <v>0</v>
      </c>
      <c r="C60" s="102">
        <f t="shared" si="0"/>
        <v>0</v>
      </c>
      <c r="D60" s="6">
        <f t="shared" si="1"/>
        <v>0</v>
      </c>
      <c r="E60" s="6">
        <f t="shared" si="2"/>
        <v>0</v>
      </c>
    </row>
    <row r="61" spans="1:5" x14ac:dyDescent="0.25">
      <c r="B61" s="6">
        <v>0</v>
      </c>
      <c r="C61" s="102">
        <f t="shared" si="0"/>
        <v>0</v>
      </c>
      <c r="D61" s="6">
        <f t="shared" si="1"/>
        <v>0</v>
      </c>
      <c r="E61" s="6">
        <f t="shared" si="2"/>
        <v>0</v>
      </c>
    </row>
    <row r="62" spans="1:5" x14ac:dyDescent="0.25">
      <c r="B62" s="12">
        <v>0</v>
      </c>
      <c r="C62" s="102">
        <f t="shared" si="0"/>
        <v>0</v>
      </c>
      <c r="D62" s="6">
        <f t="shared" si="1"/>
        <v>0</v>
      </c>
      <c r="E62" s="6">
        <f t="shared" si="2"/>
        <v>0</v>
      </c>
    </row>
    <row r="63" spans="1:5" ht="15.75" thickBot="1" x14ac:dyDescent="0.3">
      <c r="A63" s="8" t="s">
        <v>47</v>
      </c>
      <c r="B63" s="6">
        <v>0</v>
      </c>
      <c r="C63" s="102">
        <f t="shared" si="0"/>
        <v>0</v>
      </c>
      <c r="D63" s="6">
        <f t="shared" si="1"/>
        <v>0</v>
      </c>
      <c r="E63" s="6">
        <f t="shared" si="2"/>
        <v>0</v>
      </c>
    </row>
    <row r="64" spans="1:5" ht="15.75" thickTop="1" x14ac:dyDescent="0.25">
      <c r="A64" s="5" t="s">
        <v>48</v>
      </c>
      <c r="B64" s="6">
        <v>942.92190720000008</v>
      </c>
      <c r="C64" s="102">
        <f t="shared" si="0"/>
        <v>985.35339302400007</v>
      </c>
      <c r="D64" s="6">
        <f t="shared" si="1"/>
        <v>1030.6796491031041</v>
      </c>
      <c r="E64" s="6">
        <f t="shared" si="2"/>
        <v>1078.0909129618469</v>
      </c>
    </row>
    <row r="65" spans="1:5" x14ac:dyDescent="0.25">
      <c r="A65" s="5" t="s">
        <v>49</v>
      </c>
      <c r="B65" s="6">
        <v>0</v>
      </c>
      <c r="C65" s="102">
        <f t="shared" si="0"/>
        <v>0</v>
      </c>
      <c r="D65" s="6">
        <f t="shared" si="1"/>
        <v>0</v>
      </c>
      <c r="E65" s="6">
        <f t="shared" si="2"/>
        <v>0</v>
      </c>
    </row>
    <row r="66" spans="1:5" x14ac:dyDescent="0.25">
      <c r="A66" s="5" t="s">
        <v>50</v>
      </c>
      <c r="B66" s="6">
        <v>5303.9357280000004</v>
      </c>
      <c r="C66" s="102">
        <f t="shared" si="0"/>
        <v>5542.6128357600001</v>
      </c>
      <c r="D66" s="6">
        <f t="shared" si="1"/>
        <v>5797.5730262049601</v>
      </c>
      <c r="E66" s="6">
        <f t="shared" si="2"/>
        <v>6064.2613854103884</v>
      </c>
    </row>
    <row r="67" spans="1:5" x14ac:dyDescent="0.25">
      <c r="A67" s="5" t="s">
        <v>51</v>
      </c>
      <c r="B67" s="12">
        <v>0</v>
      </c>
      <c r="C67" s="102">
        <f t="shared" si="0"/>
        <v>0</v>
      </c>
      <c r="D67" s="6">
        <f t="shared" si="1"/>
        <v>0</v>
      </c>
      <c r="E67" s="6">
        <f t="shared" si="2"/>
        <v>0</v>
      </c>
    </row>
    <row r="68" spans="1:5" x14ac:dyDescent="0.25">
      <c r="A68" s="5" t="s">
        <v>52</v>
      </c>
      <c r="B68" s="6">
        <v>153.22480991999998</v>
      </c>
      <c r="C68" s="102">
        <f t="shared" si="0"/>
        <v>160.11992636639999</v>
      </c>
      <c r="D68" s="6">
        <f t="shared" si="1"/>
        <v>167.4854429792544</v>
      </c>
      <c r="E68" s="6">
        <f t="shared" si="2"/>
        <v>175.18977335630009</v>
      </c>
    </row>
    <row r="69" spans="1:5" x14ac:dyDescent="0.25">
      <c r="A69" s="5" t="s">
        <v>53</v>
      </c>
      <c r="B69" s="6">
        <v>88.398928800000007</v>
      </c>
      <c r="C69" s="102">
        <f t="shared" ref="C69:C72" si="3">B69*4.5/100+B69</f>
        <v>92.376880596000007</v>
      </c>
      <c r="D69" s="6">
        <f t="shared" ref="D69:D72" si="4">+C69*4.6/100+C69</f>
        <v>96.62621710341601</v>
      </c>
      <c r="E69" s="6">
        <f t="shared" ref="E69:E72" si="5">D69*4.6/100+D69</f>
        <v>101.07102309017314</v>
      </c>
    </row>
    <row r="70" spans="1:5" x14ac:dyDescent="0.25">
      <c r="A70" s="5" t="s">
        <v>54</v>
      </c>
      <c r="B70" s="6">
        <v>94.292190720000008</v>
      </c>
      <c r="C70" s="102">
        <f t="shared" si="3"/>
        <v>98.535339302400004</v>
      </c>
      <c r="D70" s="6">
        <f t="shared" si="4"/>
        <v>103.06796491031041</v>
      </c>
      <c r="E70" s="6">
        <f t="shared" si="5"/>
        <v>107.80909129618469</v>
      </c>
    </row>
    <row r="71" spans="1:5" x14ac:dyDescent="0.25">
      <c r="A71" s="5" t="s">
        <v>56</v>
      </c>
      <c r="B71" s="6">
        <v>0</v>
      </c>
      <c r="C71" s="102">
        <f t="shared" si="3"/>
        <v>0</v>
      </c>
      <c r="D71" s="6">
        <f t="shared" si="4"/>
        <v>0</v>
      </c>
      <c r="E71" s="6">
        <f t="shared" si="5"/>
        <v>0</v>
      </c>
    </row>
    <row r="72" spans="1:5" x14ac:dyDescent="0.25">
      <c r="A72" s="5" t="s">
        <v>55</v>
      </c>
      <c r="B72" s="6">
        <v>35.359571520000003</v>
      </c>
      <c r="C72" s="102">
        <f t="shared" si="3"/>
        <v>36.9507522384</v>
      </c>
      <c r="D72" s="6">
        <f t="shared" si="4"/>
        <v>38.650486841366401</v>
      </c>
      <c r="E72" s="6">
        <f t="shared" si="5"/>
        <v>40.428409236069257</v>
      </c>
    </row>
    <row r="73" spans="1:5" x14ac:dyDescent="0.25">
      <c r="A73" s="5" t="s">
        <v>56</v>
      </c>
      <c r="C73" s="102"/>
      <c r="D73" s="6"/>
    </row>
    <row r="74" spans="1:5" x14ac:dyDescent="0.25">
      <c r="C74" s="102"/>
      <c r="D74" s="6"/>
    </row>
    <row r="75" spans="1:5" x14ac:dyDescent="0.25">
      <c r="D75" s="6"/>
    </row>
    <row r="76" spans="1:5" ht="15.75" thickBot="1" x14ac:dyDescent="0.3">
      <c r="A76" s="8" t="s">
        <v>57</v>
      </c>
      <c r="D76" s="6"/>
    </row>
    <row r="77" spans="1:5" ht="15.75" thickTop="1" x14ac:dyDescent="0.25">
      <c r="A77" s="5" t="s">
        <v>58</v>
      </c>
      <c r="D77" s="6"/>
    </row>
    <row r="78" spans="1:5" x14ac:dyDescent="0.25">
      <c r="A78" s="5" t="s">
        <v>59</v>
      </c>
      <c r="D78" s="6"/>
    </row>
    <row r="79" spans="1:5" x14ac:dyDescent="0.25">
      <c r="A79" s="5" t="s">
        <v>60</v>
      </c>
      <c r="D79" s="6"/>
    </row>
    <row r="80" spans="1:5" x14ac:dyDescent="0.25">
      <c r="A80" s="5" t="s">
        <v>61</v>
      </c>
      <c r="D80" s="6"/>
    </row>
    <row r="81" spans="1:4" x14ac:dyDescent="0.25">
      <c r="D81" s="6"/>
    </row>
    <row r="82" spans="1:4" x14ac:dyDescent="0.25">
      <c r="D82" s="6"/>
    </row>
    <row r="83" spans="1:4" ht="15.75" thickBot="1" x14ac:dyDescent="0.3">
      <c r="A83" s="8" t="s">
        <v>44</v>
      </c>
      <c r="B83" s="6"/>
      <c r="C83" s="102"/>
      <c r="D83" s="6"/>
    </row>
    <row r="84" spans="1:4" ht="15.75" thickTop="1" x14ac:dyDescent="0.25">
      <c r="A84" s="5" t="s">
        <v>45</v>
      </c>
      <c r="D84" s="6"/>
    </row>
    <row r="85" spans="1:4" x14ac:dyDescent="0.25">
      <c r="A85" s="5" t="s">
        <v>46</v>
      </c>
      <c r="D85" s="6"/>
    </row>
    <row r="86" spans="1:4" x14ac:dyDescent="0.25">
      <c r="D86" s="6"/>
    </row>
    <row r="87" spans="1:4" x14ac:dyDescent="0.25">
      <c r="D87" s="6"/>
    </row>
    <row r="88" spans="1:4" ht="15.75" thickBot="1" x14ac:dyDescent="0.3">
      <c r="A88" s="8" t="s">
        <v>63</v>
      </c>
    </row>
    <row r="89" spans="1:4" ht="15.75" thickTop="1" x14ac:dyDescent="0.25">
      <c r="A89" s="5" t="s">
        <v>64</v>
      </c>
    </row>
    <row r="90" spans="1:4" x14ac:dyDescent="0.25">
      <c r="A90" s="5" t="s">
        <v>65</v>
      </c>
    </row>
    <row r="94" spans="1:4" x14ac:dyDescent="0.25">
      <c r="A94" s="13" t="s">
        <v>66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>
      <selection activeCell="A5" sqref="A5"/>
    </sheetView>
  </sheetViews>
  <sheetFormatPr defaultRowHeight="15" x14ac:dyDescent="0.25"/>
  <cols>
    <col min="1" max="1" width="21.7109375" style="4" customWidth="1"/>
    <col min="2" max="2" width="26.28515625" style="4" bestFit="1" customWidth="1"/>
    <col min="3" max="3" width="18" style="4" customWidth="1"/>
    <col min="4" max="5" width="9.140625" style="4"/>
    <col min="6" max="6" width="15.85546875" style="4" customWidth="1"/>
    <col min="7" max="16384" width="9.140625" style="4"/>
  </cols>
  <sheetData>
    <row r="1" spans="1:8" ht="20.25" x14ac:dyDescent="0.3">
      <c r="A1" s="72" t="s">
        <v>413</v>
      </c>
      <c r="B1" s="72"/>
    </row>
    <row r="2" spans="1:8" s="126" customFormat="1" ht="18.75" x14ac:dyDescent="0.3">
      <c r="A2" s="124" t="s">
        <v>439</v>
      </c>
      <c r="B2" s="121"/>
      <c r="C2" s="125"/>
    </row>
    <row r="3" spans="1:8" ht="24" thickBot="1" x14ac:dyDescent="0.4">
      <c r="A3" s="73" t="s">
        <v>294</v>
      </c>
      <c r="B3" s="74"/>
      <c r="C3" s="74"/>
      <c r="D3" s="74"/>
      <c r="E3" s="74"/>
    </row>
    <row r="4" spans="1:8" ht="15.75" thickTop="1" x14ac:dyDescent="0.25"/>
    <row r="5" spans="1:8" ht="23.25" x14ac:dyDescent="0.35">
      <c r="A5" s="118" t="s">
        <v>444</v>
      </c>
    </row>
    <row r="7" spans="1:8" ht="15.75" thickBot="1" x14ac:dyDescent="0.3"/>
    <row r="8" spans="1:8" ht="42.75" thickBot="1" x14ac:dyDescent="0.3">
      <c r="A8" s="75"/>
      <c r="B8" s="76" t="s">
        <v>67</v>
      </c>
      <c r="C8" s="76" t="s">
        <v>68</v>
      </c>
      <c r="D8" s="76" t="s">
        <v>69</v>
      </c>
      <c r="E8" s="76" t="s">
        <v>70</v>
      </c>
      <c r="F8" s="76" t="s">
        <v>68</v>
      </c>
      <c r="G8" s="76" t="s">
        <v>69</v>
      </c>
      <c r="H8" s="76" t="s">
        <v>70</v>
      </c>
    </row>
    <row r="9" spans="1:8" ht="45.75" thickBot="1" x14ac:dyDescent="0.3">
      <c r="A9" s="127">
        <v>1</v>
      </c>
      <c r="B9" s="129" t="s">
        <v>71</v>
      </c>
      <c r="C9" s="77" t="s">
        <v>72</v>
      </c>
      <c r="D9" s="78">
        <v>0.15</v>
      </c>
      <c r="E9" s="95">
        <f>0.0127*4.5/100+0.0127</f>
        <v>1.3271499999999999E-2</v>
      </c>
      <c r="F9" s="80"/>
      <c r="G9" s="81"/>
      <c r="H9" s="81"/>
    </row>
    <row r="10" spans="1:8" ht="34.5" thickBot="1" x14ac:dyDescent="0.3">
      <c r="A10" s="128"/>
      <c r="B10" s="130"/>
      <c r="C10" s="77" t="s">
        <v>73</v>
      </c>
      <c r="D10" s="78">
        <v>0.15</v>
      </c>
      <c r="E10" s="95">
        <f t="shared" ref="E10:E28" si="0">0.0127*4.5/100+0.0127</f>
        <v>1.3271499999999999E-2</v>
      </c>
      <c r="F10" s="77"/>
      <c r="G10" s="81"/>
      <c r="H10" s="81"/>
    </row>
    <row r="11" spans="1:8" ht="15.75" thickBot="1" x14ac:dyDescent="0.3">
      <c r="A11" s="127">
        <v>2</v>
      </c>
      <c r="B11" s="129" t="s">
        <v>74</v>
      </c>
      <c r="C11" s="77" t="s">
        <v>75</v>
      </c>
      <c r="D11" s="78">
        <v>0.15</v>
      </c>
      <c r="E11" s="95">
        <f t="shared" si="0"/>
        <v>1.3271499999999999E-2</v>
      </c>
      <c r="F11" s="77" t="s">
        <v>76</v>
      </c>
      <c r="G11" s="78">
        <v>0.15</v>
      </c>
      <c r="H11" s="95">
        <v>1.3271499999999999E-2</v>
      </c>
    </row>
    <row r="12" spans="1:8" ht="34.5" thickBot="1" x14ac:dyDescent="0.3">
      <c r="A12" s="131"/>
      <c r="B12" s="132"/>
      <c r="C12" s="77" t="s">
        <v>77</v>
      </c>
      <c r="D12" s="78">
        <v>0.15</v>
      </c>
      <c r="E12" s="95">
        <f t="shared" si="0"/>
        <v>1.3271499999999999E-2</v>
      </c>
      <c r="F12" s="77" t="s">
        <v>78</v>
      </c>
      <c r="G12" s="78">
        <v>0.15</v>
      </c>
      <c r="H12" s="95">
        <v>1.3271499999999999E-2</v>
      </c>
    </row>
    <row r="13" spans="1:8" ht="23.25" thickBot="1" x14ac:dyDescent="0.3">
      <c r="A13" s="131"/>
      <c r="B13" s="132"/>
      <c r="C13" s="77" t="s">
        <v>79</v>
      </c>
      <c r="D13" s="78">
        <v>0.15</v>
      </c>
      <c r="E13" s="95">
        <f t="shared" si="0"/>
        <v>1.3271499999999999E-2</v>
      </c>
      <c r="F13" s="77" t="s">
        <v>80</v>
      </c>
      <c r="G13" s="78">
        <v>0.15</v>
      </c>
      <c r="H13" s="95">
        <v>1.3271499999999999E-2</v>
      </c>
    </row>
    <row r="14" spans="1:8" ht="34.5" thickBot="1" x14ac:dyDescent="0.3">
      <c r="A14" s="131"/>
      <c r="B14" s="132"/>
      <c r="C14" s="77" t="s">
        <v>81</v>
      </c>
      <c r="D14" s="78">
        <v>0.15</v>
      </c>
      <c r="E14" s="95">
        <f t="shared" si="0"/>
        <v>1.3271499999999999E-2</v>
      </c>
      <c r="F14" s="77" t="s">
        <v>82</v>
      </c>
      <c r="G14" s="78">
        <v>0.15</v>
      </c>
      <c r="H14" s="95">
        <v>1.3271499999999999E-2</v>
      </c>
    </row>
    <row r="15" spans="1:8" ht="45.75" thickBot="1" x14ac:dyDescent="0.3">
      <c r="A15" s="131"/>
      <c r="B15" s="132"/>
      <c r="C15" s="77" t="s">
        <v>83</v>
      </c>
      <c r="D15" s="78">
        <v>0.15</v>
      </c>
      <c r="E15" s="95">
        <f t="shared" si="0"/>
        <v>1.3271499999999999E-2</v>
      </c>
      <c r="F15" s="77" t="s">
        <v>84</v>
      </c>
      <c r="G15" s="78">
        <v>0.15</v>
      </c>
      <c r="H15" s="95">
        <v>1.3271499999999999E-2</v>
      </c>
    </row>
    <row r="16" spans="1:8" ht="34.5" thickBot="1" x14ac:dyDescent="0.3">
      <c r="A16" s="131"/>
      <c r="B16" s="132"/>
      <c r="C16" s="77" t="s">
        <v>85</v>
      </c>
      <c r="D16" s="78">
        <v>0.15</v>
      </c>
      <c r="E16" s="95">
        <f t="shared" si="0"/>
        <v>1.3271499999999999E-2</v>
      </c>
      <c r="F16" s="77" t="s">
        <v>86</v>
      </c>
      <c r="G16" s="78">
        <v>0.15</v>
      </c>
      <c r="H16" s="95">
        <v>1.3271499999999999E-2</v>
      </c>
    </row>
    <row r="17" spans="1:8" ht="23.25" thickBot="1" x14ac:dyDescent="0.3">
      <c r="A17" s="131"/>
      <c r="B17" s="132"/>
      <c r="C17" s="77" t="s">
        <v>87</v>
      </c>
      <c r="D17" s="78">
        <v>0.15</v>
      </c>
      <c r="E17" s="95">
        <f t="shared" si="0"/>
        <v>1.3271499999999999E-2</v>
      </c>
      <c r="F17" s="77" t="s">
        <v>88</v>
      </c>
      <c r="G17" s="78">
        <v>0.15</v>
      </c>
      <c r="H17" s="95">
        <v>1.3271499999999999E-2</v>
      </c>
    </row>
    <row r="18" spans="1:8" ht="34.5" thickBot="1" x14ac:dyDescent="0.3">
      <c r="A18" s="131"/>
      <c r="B18" s="132"/>
      <c r="C18" s="77" t="s">
        <v>89</v>
      </c>
      <c r="D18" s="78">
        <v>0.15</v>
      </c>
      <c r="E18" s="95">
        <f t="shared" si="0"/>
        <v>1.3271499999999999E-2</v>
      </c>
      <c r="F18" s="77" t="s">
        <v>90</v>
      </c>
      <c r="G18" s="78">
        <v>0.15</v>
      </c>
      <c r="H18" s="95">
        <v>1.3271499999999999E-2</v>
      </c>
    </row>
    <row r="19" spans="1:8" ht="23.25" thickBot="1" x14ac:dyDescent="0.3">
      <c r="A19" s="131"/>
      <c r="B19" s="132"/>
      <c r="C19" s="77" t="s">
        <v>91</v>
      </c>
      <c r="D19" s="78">
        <v>0.15</v>
      </c>
      <c r="E19" s="95">
        <f t="shared" si="0"/>
        <v>1.3271499999999999E-2</v>
      </c>
      <c r="F19" s="77" t="s">
        <v>92</v>
      </c>
      <c r="G19" s="78">
        <v>0.15</v>
      </c>
      <c r="H19" s="95">
        <v>1.3271499999999999E-2</v>
      </c>
    </row>
    <row r="20" spans="1:8" ht="23.25" thickBot="1" x14ac:dyDescent="0.3">
      <c r="A20" s="131"/>
      <c r="B20" s="132"/>
      <c r="C20" s="77" t="s">
        <v>93</v>
      </c>
      <c r="D20" s="78">
        <v>0.15</v>
      </c>
      <c r="E20" s="95">
        <f t="shared" si="0"/>
        <v>1.3271499999999999E-2</v>
      </c>
      <c r="F20" s="77" t="s">
        <v>94</v>
      </c>
      <c r="G20" s="78">
        <v>0.15</v>
      </c>
      <c r="H20" s="95">
        <v>1.3271499999999999E-2</v>
      </c>
    </row>
    <row r="21" spans="1:8" ht="23.25" thickBot="1" x14ac:dyDescent="0.3">
      <c r="A21" s="131"/>
      <c r="B21" s="132"/>
      <c r="C21" s="77" t="s">
        <v>95</v>
      </c>
      <c r="D21" s="78">
        <v>0.15</v>
      </c>
      <c r="E21" s="95">
        <f t="shared" si="0"/>
        <v>1.3271499999999999E-2</v>
      </c>
      <c r="F21" s="77" t="s">
        <v>96</v>
      </c>
      <c r="G21" s="78">
        <v>0.15</v>
      </c>
      <c r="H21" s="95">
        <v>1.3271499999999999E-2</v>
      </c>
    </row>
    <row r="22" spans="1:8" ht="23.25" thickBot="1" x14ac:dyDescent="0.3">
      <c r="A22" s="131"/>
      <c r="B22" s="132"/>
      <c r="C22" s="77" t="s">
        <v>97</v>
      </c>
      <c r="D22" s="78">
        <v>0.15</v>
      </c>
      <c r="E22" s="95">
        <f t="shared" si="0"/>
        <v>1.3271499999999999E-2</v>
      </c>
      <c r="F22" s="77" t="s">
        <v>98</v>
      </c>
      <c r="G22" s="78">
        <v>0.15</v>
      </c>
      <c r="H22" s="95">
        <v>1.3271499999999999E-2</v>
      </c>
    </row>
    <row r="23" spans="1:8" ht="23.25" thickBot="1" x14ac:dyDescent="0.3">
      <c r="A23" s="131"/>
      <c r="B23" s="132"/>
      <c r="C23" s="77" t="s">
        <v>99</v>
      </c>
      <c r="D23" s="78">
        <v>0.15</v>
      </c>
      <c r="E23" s="95">
        <f t="shared" si="0"/>
        <v>1.3271499999999999E-2</v>
      </c>
      <c r="F23" s="77" t="s">
        <v>100</v>
      </c>
      <c r="G23" s="78">
        <v>0.15</v>
      </c>
      <c r="H23" s="95">
        <v>1.3271499999999999E-2</v>
      </c>
    </row>
    <row r="24" spans="1:8" ht="15.75" thickBot="1" x14ac:dyDescent="0.3">
      <c r="A24" s="131"/>
      <c r="B24" s="132"/>
      <c r="C24" s="77" t="s">
        <v>101</v>
      </c>
      <c r="D24" s="78">
        <v>0.15</v>
      </c>
      <c r="E24" s="95">
        <f t="shared" si="0"/>
        <v>1.3271499999999999E-2</v>
      </c>
      <c r="F24" s="77" t="s">
        <v>102</v>
      </c>
      <c r="G24" s="78">
        <v>0.15</v>
      </c>
      <c r="H24" s="95">
        <v>1.3271499999999999E-2</v>
      </c>
    </row>
    <row r="25" spans="1:8" ht="15.75" thickBot="1" x14ac:dyDescent="0.3">
      <c r="A25" s="131"/>
      <c r="B25" s="132"/>
      <c r="C25" s="77" t="s">
        <v>103</v>
      </c>
      <c r="D25" s="78">
        <v>0.15</v>
      </c>
      <c r="E25" s="95">
        <f t="shared" si="0"/>
        <v>1.3271499999999999E-2</v>
      </c>
      <c r="F25" s="77"/>
      <c r="G25" s="79"/>
      <c r="H25" s="95">
        <v>1.3271499999999999E-2</v>
      </c>
    </row>
    <row r="26" spans="1:8" ht="15.75" thickBot="1" x14ac:dyDescent="0.3">
      <c r="A26" s="131"/>
      <c r="B26" s="132"/>
      <c r="C26" s="77" t="s">
        <v>104</v>
      </c>
      <c r="D26" s="78">
        <v>0.15</v>
      </c>
      <c r="E26" s="95">
        <f t="shared" si="0"/>
        <v>1.3271499999999999E-2</v>
      </c>
      <c r="F26" s="77"/>
      <c r="G26" s="79"/>
      <c r="H26" s="95">
        <v>1.3271499999999999E-2</v>
      </c>
    </row>
    <row r="27" spans="1:8" ht="15.75" thickBot="1" x14ac:dyDescent="0.3">
      <c r="A27" s="131"/>
      <c r="B27" s="132"/>
      <c r="C27" s="77" t="s">
        <v>105</v>
      </c>
      <c r="D27" s="78">
        <v>0.15</v>
      </c>
      <c r="E27" s="95">
        <f t="shared" si="0"/>
        <v>1.3271499999999999E-2</v>
      </c>
      <c r="F27" s="77"/>
      <c r="G27" s="79"/>
      <c r="H27" s="95">
        <v>1.3271499999999999E-2</v>
      </c>
    </row>
    <row r="28" spans="1:8" ht="45.75" thickBot="1" x14ac:dyDescent="0.3">
      <c r="A28" s="128"/>
      <c r="B28" s="130"/>
      <c r="C28" s="77" t="s">
        <v>106</v>
      </c>
      <c r="D28" s="78">
        <v>0.15</v>
      </c>
      <c r="E28" s="95">
        <f t="shared" si="0"/>
        <v>1.3271499999999999E-2</v>
      </c>
      <c r="F28" s="77"/>
      <c r="G28" s="79"/>
      <c r="H28" s="95">
        <v>1.3271499999999999E-2</v>
      </c>
    </row>
    <row r="29" spans="1:8" ht="15.75" thickBot="1" x14ac:dyDescent="0.3">
      <c r="A29" s="127">
        <v>3</v>
      </c>
      <c r="B29" s="129" t="s">
        <v>107</v>
      </c>
      <c r="C29" s="77" t="s">
        <v>108</v>
      </c>
      <c r="D29" s="78">
        <v>0</v>
      </c>
      <c r="E29" s="95">
        <f>0.0158*4.5/100+0.0158</f>
        <v>1.6511000000000001E-2</v>
      </c>
      <c r="F29" s="77" t="s">
        <v>109</v>
      </c>
      <c r="G29" s="78">
        <v>0</v>
      </c>
      <c r="H29" s="95">
        <v>1.6511000000000001E-2</v>
      </c>
    </row>
    <row r="30" spans="1:8" ht="15.75" thickBot="1" x14ac:dyDescent="0.3">
      <c r="A30" s="131"/>
      <c r="B30" s="132"/>
      <c r="C30" s="77" t="s">
        <v>110</v>
      </c>
      <c r="D30" s="78">
        <v>0</v>
      </c>
      <c r="E30" s="95">
        <f t="shared" ref="E30:E83" si="1">0.0158*4.5/100+0.0158</f>
        <v>1.6511000000000001E-2</v>
      </c>
      <c r="F30" s="77" t="s">
        <v>111</v>
      </c>
      <c r="G30" s="78">
        <v>0</v>
      </c>
      <c r="H30" s="95">
        <v>1.6511000000000001E-2</v>
      </c>
    </row>
    <row r="31" spans="1:8" ht="15.75" thickBot="1" x14ac:dyDescent="0.3">
      <c r="A31" s="131"/>
      <c r="B31" s="132"/>
      <c r="C31" s="77" t="s">
        <v>112</v>
      </c>
      <c r="D31" s="78">
        <v>0</v>
      </c>
      <c r="E31" s="95">
        <f t="shared" si="1"/>
        <v>1.6511000000000001E-2</v>
      </c>
      <c r="F31" s="77" t="s">
        <v>113</v>
      </c>
      <c r="G31" s="78">
        <v>0</v>
      </c>
      <c r="H31" s="95">
        <v>1.6511000000000001E-2</v>
      </c>
    </row>
    <row r="32" spans="1:8" ht="15.75" thickBot="1" x14ac:dyDescent="0.3">
      <c r="A32" s="131"/>
      <c r="B32" s="132"/>
      <c r="C32" s="77" t="s">
        <v>114</v>
      </c>
      <c r="D32" s="78">
        <v>0</v>
      </c>
      <c r="E32" s="95">
        <f t="shared" si="1"/>
        <v>1.6511000000000001E-2</v>
      </c>
      <c r="F32" s="77" t="s">
        <v>115</v>
      </c>
      <c r="G32" s="78">
        <v>0</v>
      </c>
      <c r="H32" s="95">
        <v>1.6511000000000001E-2</v>
      </c>
    </row>
    <row r="33" spans="1:8" ht="15.75" thickBot="1" x14ac:dyDescent="0.3">
      <c r="A33" s="131"/>
      <c r="B33" s="132"/>
      <c r="C33" s="77" t="s">
        <v>116</v>
      </c>
      <c r="D33" s="78">
        <v>0</v>
      </c>
      <c r="E33" s="95">
        <f t="shared" si="1"/>
        <v>1.6511000000000001E-2</v>
      </c>
      <c r="F33" s="77" t="s">
        <v>117</v>
      </c>
      <c r="G33" s="78">
        <v>0</v>
      </c>
      <c r="H33" s="95">
        <v>1.6511000000000001E-2</v>
      </c>
    </row>
    <row r="34" spans="1:8" ht="15.75" thickBot="1" x14ac:dyDescent="0.3">
      <c r="A34" s="131"/>
      <c r="B34" s="132"/>
      <c r="C34" s="77" t="s">
        <v>118</v>
      </c>
      <c r="D34" s="78">
        <v>0</v>
      </c>
      <c r="E34" s="95">
        <f t="shared" si="1"/>
        <v>1.6511000000000001E-2</v>
      </c>
      <c r="F34" s="77" t="s">
        <v>119</v>
      </c>
      <c r="G34" s="78">
        <v>0</v>
      </c>
      <c r="H34" s="95">
        <v>1.6511000000000001E-2</v>
      </c>
    </row>
    <row r="35" spans="1:8" ht="15.75" thickBot="1" x14ac:dyDescent="0.3">
      <c r="A35" s="131"/>
      <c r="B35" s="132"/>
      <c r="C35" s="77" t="s">
        <v>120</v>
      </c>
      <c r="D35" s="78">
        <v>0</v>
      </c>
      <c r="E35" s="95">
        <f t="shared" si="1"/>
        <v>1.6511000000000001E-2</v>
      </c>
      <c r="F35" s="77" t="s">
        <v>121</v>
      </c>
      <c r="G35" s="78">
        <v>0</v>
      </c>
      <c r="H35" s="95">
        <v>1.6511000000000001E-2</v>
      </c>
    </row>
    <row r="36" spans="1:8" ht="15.75" thickBot="1" x14ac:dyDescent="0.3">
      <c r="A36" s="131"/>
      <c r="B36" s="132"/>
      <c r="C36" s="77" t="s">
        <v>122</v>
      </c>
      <c r="D36" s="78">
        <v>0</v>
      </c>
      <c r="E36" s="95">
        <f t="shared" si="1"/>
        <v>1.6511000000000001E-2</v>
      </c>
      <c r="F36" s="80"/>
      <c r="G36" s="80"/>
      <c r="H36" s="95">
        <v>1.6511000000000001E-2</v>
      </c>
    </row>
    <row r="37" spans="1:8" ht="15.75" thickBot="1" x14ac:dyDescent="0.3">
      <c r="A37" s="133"/>
      <c r="B37" s="134"/>
      <c r="C37" s="77" t="s">
        <v>123</v>
      </c>
      <c r="D37" s="78">
        <v>0</v>
      </c>
      <c r="E37" s="95">
        <f t="shared" si="1"/>
        <v>1.6511000000000001E-2</v>
      </c>
      <c r="F37" s="77"/>
      <c r="G37" s="79"/>
      <c r="H37" s="95">
        <v>1.6511000000000001E-2</v>
      </c>
    </row>
    <row r="38" spans="1:8" ht="79.5" thickBot="1" x14ac:dyDescent="0.3">
      <c r="A38" s="135">
        <v>4</v>
      </c>
      <c r="B38" s="136" t="s">
        <v>124</v>
      </c>
      <c r="C38" s="77" t="s">
        <v>125</v>
      </c>
      <c r="D38" s="78">
        <v>0</v>
      </c>
      <c r="E38" s="95">
        <f t="shared" si="1"/>
        <v>1.6511000000000001E-2</v>
      </c>
      <c r="F38" s="77" t="s">
        <v>126</v>
      </c>
      <c r="G38" s="78">
        <v>0</v>
      </c>
      <c r="H38" s="95">
        <v>1.6511000000000001E-2</v>
      </c>
    </row>
    <row r="39" spans="1:8" ht="34.5" thickBot="1" x14ac:dyDescent="0.3">
      <c r="A39" s="131"/>
      <c r="B39" s="132"/>
      <c r="C39" s="77" t="s">
        <v>127</v>
      </c>
      <c r="D39" s="78">
        <v>0</v>
      </c>
      <c r="E39" s="95">
        <f t="shared" si="1"/>
        <v>1.6511000000000001E-2</v>
      </c>
      <c r="F39" s="77" t="s">
        <v>128</v>
      </c>
      <c r="G39" s="78">
        <v>0</v>
      </c>
      <c r="H39" s="95">
        <v>1.6511000000000001E-2</v>
      </c>
    </row>
    <row r="40" spans="1:8" ht="15.75" thickBot="1" x14ac:dyDescent="0.3">
      <c r="A40" s="131"/>
      <c r="B40" s="132"/>
      <c r="C40" s="77" t="s">
        <v>129</v>
      </c>
      <c r="D40" s="78">
        <v>0</v>
      </c>
      <c r="E40" s="95">
        <f t="shared" si="1"/>
        <v>1.6511000000000001E-2</v>
      </c>
      <c r="F40" s="77" t="s">
        <v>130</v>
      </c>
      <c r="G40" s="78">
        <v>0</v>
      </c>
      <c r="H40" s="95">
        <v>1.6511000000000001E-2</v>
      </c>
    </row>
    <row r="41" spans="1:8" ht="23.25" thickBot="1" x14ac:dyDescent="0.3">
      <c r="A41" s="131"/>
      <c r="B41" s="132"/>
      <c r="C41" s="77" t="s">
        <v>131</v>
      </c>
      <c r="D41" s="78">
        <v>0</v>
      </c>
      <c r="E41" s="95">
        <f t="shared" si="1"/>
        <v>1.6511000000000001E-2</v>
      </c>
      <c r="F41" s="77" t="s">
        <v>132</v>
      </c>
      <c r="G41" s="78">
        <v>0</v>
      </c>
      <c r="H41" s="95">
        <v>1.6511000000000001E-2</v>
      </c>
    </row>
    <row r="42" spans="1:8" ht="15.75" thickBot="1" x14ac:dyDescent="0.3">
      <c r="A42" s="131"/>
      <c r="B42" s="132"/>
      <c r="C42" s="77" t="s">
        <v>133</v>
      </c>
      <c r="D42" s="78">
        <v>0</v>
      </c>
      <c r="E42" s="95">
        <f t="shared" si="1"/>
        <v>1.6511000000000001E-2</v>
      </c>
      <c r="F42" s="77" t="s">
        <v>134</v>
      </c>
      <c r="G42" s="78">
        <v>0</v>
      </c>
      <c r="H42" s="95">
        <v>1.6511000000000001E-2</v>
      </c>
    </row>
    <row r="43" spans="1:8" ht="34.5" thickBot="1" x14ac:dyDescent="0.3">
      <c r="A43" s="131"/>
      <c r="B43" s="132"/>
      <c r="C43" s="77" t="s">
        <v>135</v>
      </c>
      <c r="D43" s="78">
        <v>0</v>
      </c>
      <c r="E43" s="95">
        <f t="shared" si="1"/>
        <v>1.6511000000000001E-2</v>
      </c>
      <c r="F43" s="77" t="s">
        <v>136</v>
      </c>
      <c r="G43" s="78">
        <v>0</v>
      </c>
      <c r="H43" s="95">
        <v>1.6511000000000001E-2</v>
      </c>
    </row>
    <row r="44" spans="1:8" ht="15.75" thickBot="1" x14ac:dyDescent="0.3">
      <c r="A44" s="131"/>
      <c r="B44" s="132"/>
      <c r="C44" s="77" t="s">
        <v>137</v>
      </c>
      <c r="D44" s="78">
        <v>0</v>
      </c>
      <c r="E44" s="95">
        <f t="shared" si="1"/>
        <v>1.6511000000000001E-2</v>
      </c>
      <c r="F44" s="77" t="s">
        <v>138</v>
      </c>
      <c r="G44" s="78">
        <v>0</v>
      </c>
      <c r="H44" s="95">
        <v>1.6511000000000001E-2</v>
      </c>
    </row>
    <row r="45" spans="1:8" ht="23.25" thickBot="1" x14ac:dyDescent="0.3">
      <c r="A45" s="131"/>
      <c r="B45" s="132"/>
      <c r="C45" s="77" t="s">
        <v>139</v>
      </c>
      <c r="D45" s="78">
        <v>0</v>
      </c>
      <c r="E45" s="95">
        <f t="shared" si="1"/>
        <v>1.6511000000000001E-2</v>
      </c>
      <c r="F45" s="77" t="s">
        <v>140</v>
      </c>
      <c r="G45" s="78">
        <v>0</v>
      </c>
      <c r="H45" s="95">
        <v>1.6511000000000001E-2</v>
      </c>
    </row>
    <row r="46" spans="1:8" ht="23.25" thickBot="1" x14ac:dyDescent="0.3">
      <c r="A46" s="131"/>
      <c r="B46" s="132"/>
      <c r="C46" s="77" t="s">
        <v>141</v>
      </c>
      <c r="D46" s="78">
        <v>0</v>
      </c>
      <c r="E46" s="95">
        <f t="shared" si="1"/>
        <v>1.6511000000000001E-2</v>
      </c>
      <c r="F46" s="77" t="s">
        <v>142</v>
      </c>
      <c r="G46" s="78">
        <v>0</v>
      </c>
      <c r="H46" s="95">
        <v>1.6511000000000001E-2</v>
      </c>
    </row>
    <row r="47" spans="1:8" ht="23.25" thickBot="1" x14ac:dyDescent="0.3">
      <c r="A47" s="131"/>
      <c r="B47" s="132"/>
      <c r="C47" s="77" t="s">
        <v>143</v>
      </c>
      <c r="D47" s="78">
        <v>0</v>
      </c>
      <c r="E47" s="95">
        <f t="shared" si="1"/>
        <v>1.6511000000000001E-2</v>
      </c>
      <c r="F47" s="77" t="s">
        <v>144</v>
      </c>
      <c r="G47" s="78">
        <v>0</v>
      </c>
      <c r="H47" s="95">
        <v>1.6511000000000001E-2</v>
      </c>
    </row>
    <row r="48" spans="1:8" ht="23.25" thickBot="1" x14ac:dyDescent="0.3">
      <c r="A48" s="131"/>
      <c r="B48" s="132"/>
      <c r="C48" s="77" t="s">
        <v>145</v>
      </c>
      <c r="D48" s="78">
        <v>0</v>
      </c>
      <c r="E48" s="95">
        <f t="shared" si="1"/>
        <v>1.6511000000000001E-2</v>
      </c>
      <c r="F48" s="77" t="s">
        <v>146</v>
      </c>
      <c r="G48" s="78">
        <v>0</v>
      </c>
      <c r="H48" s="95">
        <v>1.6511000000000001E-2</v>
      </c>
    </row>
    <row r="49" spans="1:8" ht="23.25" thickBot="1" x14ac:dyDescent="0.3">
      <c r="A49" s="131"/>
      <c r="B49" s="132"/>
      <c r="C49" s="77" t="s">
        <v>147</v>
      </c>
      <c r="D49" s="78">
        <v>0</v>
      </c>
      <c r="E49" s="95">
        <f t="shared" si="1"/>
        <v>1.6511000000000001E-2</v>
      </c>
      <c r="F49" s="77" t="s">
        <v>148</v>
      </c>
      <c r="G49" s="78">
        <v>0</v>
      </c>
      <c r="H49" s="95">
        <v>1.6511000000000001E-2</v>
      </c>
    </row>
    <row r="50" spans="1:8" ht="23.25" thickBot="1" x14ac:dyDescent="0.3">
      <c r="A50" s="131"/>
      <c r="B50" s="132"/>
      <c r="C50" s="77" t="s">
        <v>149</v>
      </c>
      <c r="D50" s="78">
        <v>0</v>
      </c>
      <c r="E50" s="95">
        <f t="shared" si="1"/>
        <v>1.6511000000000001E-2</v>
      </c>
      <c r="F50" s="77" t="s">
        <v>150</v>
      </c>
      <c r="G50" s="78">
        <v>0</v>
      </c>
      <c r="H50" s="95">
        <v>1.6511000000000001E-2</v>
      </c>
    </row>
    <row r="51" spans="1:8" ht="23.25" thickBot="1" x14ac:dyDescent="0.3">
      <c r="A51" s="131"/>
      <c r="B51" s="132"/>
      <c r="C51" s="77" t="s">
        <v>151</v>
      </c>
      <c r="D51" s="78">
        <v>0</v>
      </c>
      <c r="E51" s="95">
        <f t="shared" si="1"/>
        <v>1.6511000000000001E-2</v>
      </c>
      <c r="F51" s="77" t="s">
        <v>152</v>
      </c>
      <c r="G51" s="78">
        <v>0</v>
      </c>
      <c r="H51" s="95">
        <v>1.6511000000000001E-2</v>
      </c>
    </row>
    <row r="52" spans="1:8" ht="23.25" thickBot="1" x14ac:dyDescent="0.3">
      <c r="A52" s="131"/>
      <c r="B52" s="132"/>
      <c r="C52" s="77" t="s">
        <v>153</v>
      </c>
      <c r="D52" s="78">
        <v>0</v>
      </c>
      <c r="E52" s="95">
        <f t="shared" si="1"/>
        <v>1.6511000000000001E-2</v>
      </c>
      <c r="F52" s="77" t="s">
        <v>154</v>
      </c>
      <c r="G52" s="78">
        <v>0</v>
      </c>
      <c r="H52" s="95">
        <v>1.6511000000000001E-2</v>
      </c>
    </row>
    <row r="53" spans="1:8" ht="15.75" thickBot="1" x14ac:dyDescent="0.3">
      <c r="A53" s="131"/>
      <c r="B53" s="132"/>
      <c r="C53" s="77" t="s">
        <v>155</v>
      </c>
      <c r="D53" s="78">
        <v>0</v>
      </c>
      <c r="E53" s="95">
        <f t="shared" si="1"/>
        <v>1.6511000000000001E-2</v>
      </c>
      <c r="F53" s="77" t="s">
        <v>156</v>
      </c>
      <c r="G53" s="78">
        <v>0</v>
      </c>
      <c r="H53" s="95">
        <v>1.6511000000000001E-2</v>
      </c>
    </row>
    <row r="54" spans="1:8" ht="23.25" thickBot="1" x14ac:dyDescent="0.3">
      <c r="A54" s="131"/>
      <c r="B54" s="132"/>
      <c r="C54" s="77" t="s">
        <v>157</v>
      </c>
      <c r="D54" s="78">
        <v>0</v>
      </c>
      <c r="E54" s="95">
        <f t="shared" si="1"/>
        <v>1.6511000000000001E-2</v>
      </c>
      <c r="F54" s="77" t="s">
        <v>158</v>
      </c>
      <c r="G54" s="78">
        <v>0</v>
      </c>
      <c r="H54" s="95">
        <v>1.6511000000000001E-2</v>
      </c>
    </row>
    <row r="55" spans="1:8" ht="23.25" thickBot="1" x14ac:dyDescent="0.3">
      <c r="A55" s="131"/>
      <c r="B55" s="132"/>
      <c r="C55" s="77" t="s">
        <v>159</v>
      </c>
      <c r="D55" s="78">
        <v>0</v>
      </c>
      <c r="E55" s="95">
        <f t="shared" si="1"/>
        <v>1.6511000000000001E-2</v>
      </c>
      <c r="F55" s="77" t="s">
        <v>160</v>
      </c>
      <c r="G55" s="78">
        <v>0</v>
      </c>
      <c r="H55" s="95">
        <v>1.6511000000000001E-2</v>
      </c>
    </row>
    <row r="56" spans="1:8" ht="15.75" thickBot="1" x14ac:dyDescent="0.3">
      <c r="A56" s="131"/>
      <c r="B56" s="132"/>
      <c r="C56" s="77" t="s">
        <v>161</v>
      </c>
      <c r="D56" s="78">
        <v>0</v>
      </c>
      <c r="E56" s="95">
        <f t="shared" si="1"/>
        <v>1.6511000000000001E-2</v>
      </c>
      <c r="F56" s="77" t="s">
        <v>162</v>
      </c>
      <c r="G56" s="78">
        <v>0</v>
      </c>
      <c r="H56" s="95">
        <v>1.6511000000000001E-2</v>
      </c>
    </row>
    <row r="57" spans="1:8" ht="15.75" thickBot="1" x14ac:dyDescent="0.3">
      <c r="A57" s="131"/>
      <c r="B57" s="132"/>
      <c r="C57" s="77" t="s">
        <v>163</v>
      </c>
      <c r="D57" s="78">
        <v>0</v>
      </c>
      <c r="E57" s="95">
        <f t="shared" si="1"/>
        <v>1.6511000000000001E-2</v>
      </c>
      <c r="F57" s="77" t="s">
        <v>164</v>
      </c>
      <c r="G57" s="78">
        <v>0</v>
      </c>
      <c r="H57" s="95">
        <v>1.6511000000000001E-2</v>
      </c>
    </row>
    <row r="58" spans="1:8" ht="34.5" thickBot="1" x14ac:dyDescent="0.3">
      <c r="A58" s="131"/>
      <c r="B58" s="132"/>
      <c r="C58" s="77" t="s">
        <v>165</v>
      </c>
      <c r="D58" s="78">
        <v>0</v>
      </c>
      <c r="E58" s="95">
        <f t="shared" si="1"/>
        <v>1.6511000000000001E-2</v>
      </c>
      <c r="F58" s="77" t="s">
        <v>166</v>
      </c>
      <c r="G58" s="78">
        <v>0</v>
      </c>
      <c r="H58" s="95">
        <v>1.6511000000000001E-2</v>
      </c>
    </row>
    <row r="59" spans="1:8" ht="15.75" thickBot="1" x14ac:dyDescent="0.3">
      <c r="A59" s="131"/>
      <c r="B59" s="132"/>
      <c r="C59" s="77" t="s">
        <v>167</v>
      </c>
      <c r="D59" s="78">
        <v>0</v>
      </c>
      <c r="E59" s="95">
        <f t="shared" si="1"/>
        <v>1.6511000000000001E-2</v>
      </c>
      <c r="F59" s="77" t="s">
        <v>168</v>
      </c>
      <c r="G59" s="78">
        <v>0</v>
      </c>
      <c r="H59" s="95">
        <v>1.6511000000000001E-2</v>
      </c>
    </row>
    <row r="60" spans="1:8" ht="23.25" thickBot="1" x14ac:dyDescent="0.3">
      <c r="A60" s="131"/>
      <c r="B60" s="132"/>
      <c r="C60" s="77" t="s">
        <v>169</v>
      </c>
      <c r="D60" s="78">
        <v>0</v>
      </c>
      <c r="E60" s="95">
        <f t="shared" si="1"/>
        <v>1.6511000000000001E-2</v>
      </c>
      <c r="F60" s="77" t="s">
        <v>170</v>
      </c>
      <c r="G60" s="78">
        <v>0</v>
      </c>
      <c r="H60" s="95">
        <v>1.6511000000000001E-2</v>
      </c>
    </row>
    <row r="61" spans="1:8" ht="34.5" thickBot="1" x14ac:dyDescent="0.3">
      <c r="A61" s="131"/>
      <c r="B61" s="132"/>
      <c r="C61" s="77" t="s">
        <v>171</v>
      </c>
      <c r="D61" s="78">
        <v>0</v>
      </c>
      <c r="E61" s="95">
        <f t="shared" si="1"/>
        <v>1.6511000000000001E-2</v>
      </c>
      <c r="F61" s="77" t="s">
        <v>172</v>
      </c>
      <c r="G61" s="78">
        <v>0</v>
      </c>
      <c r="H61" s="95">
        <v>1.6511000000000001E-2</v>
      </c>
    </row>
    <row r="62" spans="1:8" ht="23.25" thickBot="1" x14ac:dyDescent="0.3">
      <c r="A62" s="131"/>
      <c r="B62" s="132"/>
      <c r="C62" s="77" t="s">
        <v>173</v>
      </c>
      <c r="D62" s="78">
        <v>0</v>
      </c>
      <c r="E62" s="95">
        <f t="shared" si="1"/>
        <v>1.6511000000000001E-2</v>
      </c>
      <c r="F62" s="77" t="s">
        <v>174</v>
      </c>
      <c r="G62" s="78">
        <v>0</v>
      </c>
      <c r="H62" s="95">
        <v>1.6511000000000001E-2</v>
      </c>
    </row>
    <row r="63" spans="1:8" ht="34.5" thickBot="1" x14ac:dyDescent="0.3">
      <c r="A63" s="131"/>
      <c r="B63" s="132"/>
      <c r="C63" s="77" t="s">
        <v>175</v>
      </c>
      <c r="D63" s="78">
        <v>0</v>
      </c>
      <c r="E63" s="95">
        <f t="shared" si="1"/>
        <v>1.6511000000000001E-2</v>
      </c>
      <c r="F63" s="77" t="s">
        <v>176</v>
      </c>
      <c r="G63" s="78">
        <v>0</v>
      </c>
      <c r="H63" s="95">
        <v>1.6511000000000001E-2</v>
      </c>
    </row>
    <row r="64" spans="1:8" ht="23.25" thickBot="1" x14ac:dyDescent="0.3">
      <c r="A64" s="131"/>
      <c r="B64" s="132"/>
      <c r="C64" s="77" t="s">
        <v>177</v>
      </c>
      <c r="D64" s="78">
        <v>0</v>
      </c>
      <c r="E64" s="95">
        <f t="shared" si="1"/>
        <v>1.6511000000000001E-2</v>
      </c>
      <c r="F64" s="77" t="s">
        <v>178</v>
      </c>
      <c r="G64" s="78">
        <v>0</v>
      </c>
      <c r="H64" s="95">
        <v>1.6511000000000001E-2</v>
      </c>
    </row>
    <row r="65" spans="1:8" ht="15.75" thickBot="1" x14ac:dyDescent="0.3">
      <c r="A65" s="131"/>
      <c r="B65" s="132"/>
      <c r="C65" s="77" t="s">
        <v>179</v>
      </c>
      <c r="D65" s="78">
        <v>0</v>
      </c>
      <c r="E65" s="95">
        <f t="shared" si="1"/>
        <v>1.6511000000000001E-2</v>
      </c>
      <c r="F65" s="77" t="s">
        <v>180</v>
      </c>
      <c r="G65" s="78">
        <v>0</v>
      </c>
      <c r="H65" s="95">
        <v>1.6511000000000001E-2</v>
      </c>
    </row>
    <row r="66" spans="1:8" ht="15.75" thickBot="1" x14ac:dyDescent="0.3">
      <c r="A66" s="131"/>
      <c r="B66" s="132"/>
      <c r="C66" s="77" t="s">
        <v>181</v>
      </c>
      <c r="D66" s="78">
        <v>0</v>
      </c>
      <c r="E66" s="95">
        <f t="shared" si="1"/>
        <v>1.6511000000000001E-2</v>
      </c>
      <c r="F66" s="77" t="s">
        <v>182</v>
      </c>
      <c r="G66" s="78">
        <v>0</v>
      </c>
      <c r="H66" s="95">
        <v>1.6511000000000001E-2</v>
      </c>
    </row>
    <row r="67" spans="1:8" ht="15.75" thickBot="1" x14ac:dyDescent="0.3">
      <c r="A67" s="131"/>
      <c r="B67" s="132"/>
      <c r="C67" s="77" t="s">
        <v>183</v>
      </c>
      <c r="D67" s="78">
        <v>0</v>
      </c>
      <c r="E67" s="95">
        <f t="shared" si="1"/>
        <v>1.6511000000000001E-2</v>
      </c>
      <c r="F67" s="77" t="s">
        <v>184</v>
      </c>
      <c r="G67" s="78">
        <v>0</v>
      </c>
      <c r="H67" s="95">
        <v>1.6511000000000001E-2</v>
      </c>
    </row>
    <row r="68" spans="1:8" ht="15.75" thickBot="1" x14ac:dyDescent="0.3">
      <c r="A68" s="131"/>
      <c r="B68" s="132"/>
      <c r="C68" s="77" t="s">
        <v>185</v>
      </c>
      <c r="D68" s="78">
        <v>0</v>
      </c>
      <c r="E68" s="95">
        <f t="shared" si="1"/>
        <v>1.6511000000000001E-2</v>
      </c>
      <c r="F68" s="77" t="s">
        <v>186</v>
      </c>
      <c r="G68" s="78">
        <v>0</v>
      </c>
      <c r="H68" s="95">
        <v>1.6511000000000001E-2</v>
      </c>
    </row>
    <row r="69" spans="1:8" ht="15.75" thickBot="1" x14ac:dyDescent="0.3">
      <c r="A69" s="131"/>
      <c r="B69" s="132"/>
      <c r="C69" s="77" t="s">
        <v>187</v>
      </c>
      <c r="D69" s="78">
        <v>0</v>
      </c>
      <c r="E69" s="95">
        <f t="shared" si="1"/>
        <v>1.6511000000000001E-2</v>
      </c>
      <c r="F69" s="77" t="s">
        <v>188</v>
      </c>
      <c r="G69" s="78">
        <v>0</v>
      </c>
      <c r="H69" s="95">
        <v>1.6511000000000001E-2</v>
      </c>
    </row>
    <row r="70" spans="1:8" ht="23.25" thickBot="1" x14ac:dyDescent="0.3">
      <c r="A70" s="131"/>
      <c r="B70" s="132"/>
      <c r="C70" s="77" t="s">
        <v>189</v>
      </c>
      <c r="D70" s="78">
        <v>0</v>
      </c>
      <c r="E70" s="95">
        <f t="shared" si="1"/>
        <v>1.6511000000000001E-2</v>
      </c>
      <c r="F70" s="77" t="s">
        <v>190</v>
      </c>
      <c r="G70" s="78">
        <v>0</v>
      </c>
      <c r="H70" s="95">
        <v>1.6511000000000001E-2</v>
      </c>
    </row>
    <row r="71" spans="1:8" ht="15.75" thickBot="1" x14ac:dyDescent="0.3">
      <c r="A71" s="131"/>
      <c r="B71" s="132"/>
      <c r="C71" s="77" t="s">
        <v>191</v>
      </c>
      <c r="D71" s="78">
        <v>0</v>
      </c>
      <c r="E71" s="95">
        <f t="shared" si="1"/>
        <v>1.6511000000000001E-2</v>
      </c>
      <c r="F71" s="77" t="s">
        <v>192</v>
      </c>
      <c r="G71" s="78">
        <v>0</v>
      </c>
      <c r="H71" s="95">
        <v>1.6511000000000001E-2</v>
      </c>
    </row>
    <row r="72" spans="1:8" ht="15.75" thickBot="1" x14ac:dyDescent="0.3">
      <c r="A72" s="131"/>
      <c r="B72" s="132"/>
      <c r="C72" s="77" t="s">
        <v>193</v>
      </c>
      <c r="D72" s="78">
        <v>0</v>
      </c>
      <c r="E72" s="95">
        <f t="shared" si="1"/>
        <v>1.6511000000000001E-2</v>
      </c>
      <c r="F72" s="77" t="s">
        <v>194</v>
      </c>
      <c r="G72" s="78">
        <v>0</v>
      </c>
      <c r="H72" s="95">
        <v>1.6511000000000001E-2</v>
      </c>
    </row>
    <row r="73" spans="1:8" ht="15.75" thickBot="1" x14ac:dyDescent="0.3">
      <c r="A73" s="131"/>
      <c r="B73" s="132"/>
      <c r="C73" s="77" t="s">
        <v>195</v>
      </c>
      <c r="D73" s="78">
        <v>0</v>
      </c>
      <c r="E73" s="95">
        <f t="shared" si="1"/>
        <v>1.6511000000000001E-2</v>
      </c>
      <c r="F73" s="77" t="s">
        <v>196</v>
      </c>
      <c r="G73" s="78">
        <v>0</v>
      </c>
      <c r="H73" s="95">
        <v>1.6511000000000001E-2</v>
      </c>
    </row>
    <row r="74" spans="1:8" ht="23.25" thickBot="1" x14ac:dyDescent="0.3">
      <c r="A74" s="131"/>
      <c r="B74" s="132"/>
      <c r="C74" s="77" t="s">
        <v>197</v>
      </c>
      <c r="D74" s="78">
        <v>0</v>
      </c>
      <c r="E74" s="95">
        <f t="shared" si="1"/>
        <v>1.6511000000000001E-2</v>
      </c>
      <c r="F74" s="77" t="s">
        <v>198</v>
      </c>
      <c r="G74" s="78">
        <v>0</v>
      </c>
      <c r="H74" s="95">
        <v>1.6511000000000001E-2</v>
      </c>
    </row>
    <row r="75" spans="1:8" ht="23.25" thickBot="1" x14ac:dyDescent="0.3">
      <c r="A75" s="133"/>
      <c r="B75" s="134"/>
      <c r="C75" s="77" t="s">
        <v>199</v>
      </c>
      <c r="D75" s="78">
        <v>0</v>
      </c>
      <c r="E75" s="95">
        <f t="shared" si="1"/>
        <v>1.6511000000000001E-2</v>
      </c>
      <c r="F75" s="77" t="s">
        <v>200</v>
      </c>
      <c r="G75" s="78">
        <v>0</v>
      </c>
      <c r="H75" s="95">
        <v>1.6511000000000001E-2</v>
      </c>
    </row>
    <row r="76" spans="1:8" ht="45.75" thickBot="1" x14ac:dyDescent="0.3">
      <c r="A76" s="135">
        <v>5</v>
      </c>
      <c r="B76" s="136" t="s">
        <v>201</v>
      </c>
      <c r="C76" s="77" t="s">
        <v>202</v>
      </c>
      <c r="D76" s="78">
        <v>0.2</v>
      </c>
      <c r="E76" s="95">
        <f t="shared" si="1"/>
        <v>1.6511000000000001E-2</v>
      </c>
      <c r="F76" s="79"/>
      <c r="G76" s="79"/>
      <c r="H76" s="79"/>
    </row>
    <row r="77" spans="1:8" ht="23.25" thickBot="1" x14ac:dyDescent="0.3">
      <c r="A77" s="131"/>
      <c r="B77" s="132"/>
      <c r="C77" s="77" t="s">
        <v>203</v>
      </c>
      <c r="D77" s="78">
        <v>0</v>
      </c>
      <c r="E77" s="95">
        <f t="shared" si="1"/>
        <v>1.6511000000000001E-2</v>
      </c>
      <c r="F77" s="79"/>
      <c r="G77" s="79"/>
      <c r="H77" s="79"/>
    </row>
    <row r="78" spans="1:8" ht="34.5" thickBot="1" x14ac:dyDescent="0.3">
      <c r="A78" s="131"/>
      <c r="B78" s="132"/>
      <c r="C78" s="77" t="s">
        <v>204</v>
      </c>
      <c r="D78" s="78">
        <v>0</v>
      </c>
      <c r="E78" s="95">
        <v>3.5999999999999999E-3</v>
      </c>
      <c r="F78" s="79"/>
      <c r="G78" s="79"/>
      <c r="H78" s="79"/>
    </row>
    <row r="79" spans="1:8" ht="23.25" thickBot="1" x14ac:dyDescent="0.3">
      <c r="A79" s="131"/>
      <c r="B79" s="132"/>
      <c r="C79" s="77" t="s">
        <v>205</v>
      </c>
      <c r="D79" s="78">
        <v>0</v>
      </c>
      <c r="E79" s="95">
        <v>3.5999999999999999E-3</v>
      </c>
      <c r="F79" s="79"/>
      <c r="G79" s="79"/>
      <c r="H79" s="79"/>
    </row>
    <row r="80" spans="1:8" ht="23.25" thickBot="1" x14ac:dyDescent="0.3">
      <c r="A80" s="131"/>
      <c r="B80" s="132"/>
      <c r="C80" s="77" t="s">
        <v>206</v>
      </c>
      <c r="D80" s="78">
        <v>0</v>
      </c>
      <c r="E80" s="95">
        <f t="shared" si="1"/>
        <v>1.6511000000000001E-2</v>
      </c>
      <c r="F80" s="79"/>
      <c r="G80" s="79"/>
      <c r="H80" s="79"/>
    </row>
    <row r="81" spans="1:8" ht="15.75" thickBot="1" x14ac:dyDescent="0.3">
      <c r="A81" s="131"/>
      <c r="B81" s="132"/>
      <c r="C81" s="77" t="s">
        <v>4</v>
      </c>
      <c r="D81" s="78">
        <v>0.3</v>
      </c>
      <c r="E81" s="95">
        <v>1.3271499999999999E-2</v>
      </c>
      <c r="F81" s="79"/>
      <c r="G81" s="79"/>
      <c r="H81" s="79"/>
    </row>
    <row r="82" spans="1:8" ht="23.25" thickBot="1" x14ac:dyDescent="0.3">
      <c r="A82" s="131"/>
      <c r="B82" s="132"/>
      <c r="C82" s="77" t="s">
        <v>207</v>
      </c>
      <c r="D82" s="78">
        <v>1</v>
      </c>
      <c r="E82" s="95">
        <f t="shared" si="1"/>
        <v>1.6511000000000001E-2</v>
      </c>
      <c r="F82" s="79"/>
      <c r="G82" s="79"/>
      <c r="H82" s="79"/>
    </row>
    <row r="83" spans="1:8" ht="23.25" thickBot="1" x14ac:dyDescent="0.3">
      <c r="A83" s="131"/>
      <c r="B83" s="132"/>
      <c r="C83" s="77" t="s">
        <v>208</v>
      </c>
      <c r="D83" s="78">
        <v>0</v>
      </c>
      <c r="E83" s="95">
        <f t="shared" si="1"/>
        <v>1.6511000000000001E-2</v>
      </c>
      <c r="F83" s="79"/>
      <c r="G83" s="79"/>
      <c r="H83" s="79"/>
    </row>
    <row r="84" spans="1:8" ht="23.25" thickBot="1" x14ac:dyDescent="0.3">
      <c r="A84" s="133"/>
      <c r="B84" s="130"/>
      <c r="C84" s="77" t="s">
        <v>209</v>
      </c>
      <c r="D84" s="78">
        <v>0</v>
      </c>
      <c r="E84" s="95">
        <f>0.0034*4.5/100+0.0034</f>
        <v>3.5529999999999997E-3</v>
      </c>
      <c r="F84" s="79"/>
      <c r="G84" s="79"/>
      <c r="H84" s="79"/>
    </row>
    <row r="85" spans="1:8" ht="15.75" thickBot="1" x14ac:dyDescent="0.3">
      <c r="A85" s="135">
        <v>6</v>
      </c>
      <c r="B85" s="129" t="s">
        <v>210</v>
      </c>
      <c r="C85" s="77" t="s">
        <v>211</v>
      </c>
      <c r="D85" s="79" t="s">
        <v>212</v>
      </c>
      <c r="E85" s="79"/>
      <c r="F85" s="77" t="s">
        <v>213</v>
      </c>
      <c r="G85" s="79" t="s">
        <v>212</v>
      </c>
      <c r="H85" s="79"/>
    </row>
    <row r="86" spans="1:8" ht="15.75" thickBot="1" x14ac:dyDescent="0.3">
      <c r="A86" s="131"/>
      <c r="B86" s="132"/>
      <c r="C86" s="77" t="s">
        <v>214</v>
      </c>
      <c r="D86" s="79" t="s">
        <v>212</v>
      </c>
      <c r="E86" s="79"/>
      <c r="F86" s="77" t="s">
        <v>215</v>
      </c>
      <c r="G86" s="79" t="s">
        <v>212</v>
      </c>
      <c r="H86" s="79"/>
    </row>
    <row r="87" spans="1:8" ht="15.75" thickBot="1" x14ac:dyDescent="0.3">
      <c r="A87" s="131"/>
      <c r="B87" s="132"/>
      <c r="C87" s="77" t="s">
        <v>216</v>
      </c>
      <c r="D87" s="79" t="s">
        <v>212</v>
      </c>
      <c r="E87" s="79"/>
      <c r="F87" s="77" t="s">
        <v>217</v>
      </c>
      <c r="G87" s="79" t="s">
        <v>212</v>
      </c>
      <c r="H87" s="79"/>
    </row>
    <row r="88" spans="1:8" ht="15.75" thickBot="1" x14ac:dyDescent="0.3">
      <c r="A88" s="131"/>
      <c r="B88" s="132"/>
      <c r="C88" s="77" t="s">
        <v>218</v>
      </c>
      <c r="D88" s="78">
        <v>1</v>
      </c>
      <c r="E88" s="79"/>
      <c r="F88" s="77" t="s">
        <v>219</v>
      </c>
      <c r="G88" s="79" t="s">
        <v>212</v>
      </c>
      <c r="H88" s="79"/>
    </row>
    <row r="89" spans="1:8" ht="15.75" thickBot="1" x14ac:dyDescent="0.3">
      <c r="A89" s="131"/>
      <c r="B89" s="132"/>
      <c r="C89" s="77" t="s">
        <v>220</v>
      </c>
      <c r="D89" s="78">
        <v>1</v>
      </c>
      <c r="E89" s="79"/>
      <c r="F89" s="80" t="s">
        <v>221</v>
      </c>
      <c r="G89" s="79" t="s">
        <v>212</v>
      </c>
      <c r="H89" s="79"/>
    </row>
    <row r="90" spans="1:8" ht="15.75" thickBot="1" x14ac:dyDescent="0.3">
      <c r="A90" s="131"/>
      <c r="B90" s="132"/>
      <c r="C90" s="77" t="s">
        <v>222</v>
      </c>
      <c r="D90" s="79" t="s">
        <v>212</v>
      </c>
      <c r="E90" s="79"/>
      <c r="F90" s="80"/>
      <c r="G90" s="79"/>
      <c r="H90" s="79"/>
    </row>
    <row r="91" spans="1:8" ht="15.75" thickBot="1" x14ac:dyDescent="0.3">
      <c r="A91" s="131"/>
      <c r="B91" s="132"/>
      <c r="C91" s="77" t="s">
        <v>223</v>
      </c>
      <c r="D91" s="79" t="s">
        <v>212</v>
      </c>
      <c r="E91" s="79"/>
      <c r="F91" s="80"/>
      <c r="G91" s="81"/>
      <c r="H91" s="79"/>
    </row>
    <row r="92" spans="1:8" ht="57" thickBot="1" x14ac:dyDescent="0.3">
      <c r="A92" s="131"/>
      <c r="B92" s="132"/>
      <c r="C92" s="82" t="s">
        <v>224</v>
      </c>
      <c r="D92" s="78">
        <v>0.5</v>
      </c>
      <c r="E92" s="95">
        <v>1.3299999999999999E-2</v>
      </c>
      <c r="F92" s="80"/>
      <c r="G92" s="81"/>
      <c r="H92" s="79"/>
    </row>
    <row r="93" spans="1:8" ht="15.75" thickBot="1" x14ac:dyDescent="0.3">
      <c r="A93" s="131"/>
      <c r="B93" s="132"/>
      <c r="C93" s="77" t="s">
        <v>225</v>
      </c>
      <c r="D93" s="79" t="s">
        <v>212</v>
      </c>
      <c r="E93" s="79"/>
      <c r="F93" s="77"/>
      <c r="G93" s="81"/>
      <c r="H93" s="79"/>
    </row>
    <row r="94" spans="1:8" ht="15.75" thickBot="1" x14ac:dyDescent="0.3">
      <c r="A94" s="133"/>
      <c r="B94" s="130"/>
      <c r="C94" s="77" t="s">
        <v>226</v>
      </c>
      <c r="D94" s="79" t="s">
        <v>212</v>
      </c>
      <c r="E94" s="79"/>
      <c r="F94" s="80"/>
      <c r="G94" s="81"/>
      <c r="H94" s="79"/>
    </row>
    <row r="95" spans="1:8" ht="15.75" thickBot="1" x14ac:dyDescent="0.3">
      <c r="A95" s="135">
        <v>7</v>
      </c>
      <c r="B95" s="129" t="s">
        <v>227</v>
      </c>
      <c r="C95" s="77" t="s">
        <v>23</v>
      </c>
      <c r="D95" s="78">
        <v>0.15</v>
      </c>
      <c r="E95" s="95">
        <f>0.0127*4.5/100+0.0127</f>
        <v>1.3271499999999999E-2</v>
      </c>
      <c r="F95" s="77"/>
      <c r="G95" s="79"/>
      <c r="H95" s="80"/>
    </row>
    <row r="96" spans="1:8" ht="34.5" thickBot="1" x14ac:dyDescent="0.3">
      <c r="A96" s="131"/>
      <c r="B96" s="132"/>
      <c r="C96" s="77" t="s">
        <v>228</v>
      </c>
      <c r="D96" s="78">
        <v>0.3</v>
      </c>
      <c r="E96" s="95">
        <f>0.0034*4.5/100+0.0034</f>
        <v>3.5529999999999997E-3</v>
      </c>
      <c r="F96" s="77"/>
      <c r="G96" s="79"/>
      <c r="H96" s="80"/>
    </row>
    <row r="97" spans="1:8" ht="34.5" thickBot="1" x14ac:dyDescent="0.3">
      <c r="A97" s="131"/>
      <c r="B97" s="132"/>
      <c r="C97" s="77" t="s">
        <v>229</v>
      </c>
      <c r="D97" s="78">
        <v>0</v>
      </c>
      <c r="E97" s="79">
        <v>1.6500000000000001E-2</v>
      </c>
      <c r="F97" s="77"/>
      <c r="G97" s="79"/>
      <c r="H97" s="80"/>
    </row>
    <row r="98" spans="1:8" ht="23.25" thickBot="1" x14ac:dyDescent="0.3">
      <c r="A98" s="133"/>
      <c r="B98" s="130"/>
      <c r="C98" s="77" t="s">
        <v>230</v>
      </c>
      <c r="D98" s="78">
        <v>0.15</v>
      </c>
      <c r="E98" s="79">
        <v>1.6500000000000001E-2</v>
      </c>
      <c r="F98" s="77"/>
      <c r="G98" s="79"/>
      <c r="H98" s="80"/>
    </row>
    <row r="99" spans="1:8" ht="15.75" thickBot="1" x14ac:dyDescent="0.3">
      <c r="A99" s="135">
        <v>8</v>
      </c>
      <c r="B99" s="129" t="s">
        <v>231</v>
      </c>
      <c r="C99" s="77" t="s">
        <v>26</v>
      </c>
      <c r="D99" s="78">
        <v>1</v>
      </c>
      <c r="E99" s="79"/>
      <c r="F99" s="77" t="s">
        <v>232</v>
      </c>
      <c r="G99" s="78">
        <v>1</v>
      </c>
      <c r="H99" s="79"/>
    </row>
    <row r="100" spans="1:8" ht="15.75" thickBot="1" x14ac:dyDescent="0.3">
      <c r="A100" s="131"/>
      <c r="B100" s="132"/>
      <c r="C100" s="77" t="s">
        <v>233</v>
      </c>
      <c r="D100" s="78">
        <v>1</v>
      </c>
      <c r="E100" s="123"/>
      <c r="F100" s="77" t="s">
        <v>219</v>
      </c>
      <c r="G100" s="78">
        <v>1</v>
      </c>
      <c r="H100" s="79"/>
    </row>
    <row r="101" spans="1:8" ht="23.25" thickBot="1" x14ac:dyDescent="0.3">
      <c r="A101" s="131"/>
      <c r="B101" s="132"/>
      <c r="C101" s="77" t="s">
        <v>234</v>
      </c>
      <c r="D101" s="78">
        <v>1</v>
      </c>
      <c r="E101" s="123"/>
      <c r="F101" s="77" t="s">
        <v>235</v>
      </c>
      <c r="G101" s="78">
        <v>1</v>
      </c>
      <c r="H101" s="79"/>
    </row>
    <row r="102" spans="1:8" ht="23.25" thickBot="1" x14ac:dyDescent="0.3">
      <c r="A102" s="131"/>
      <c r="B102" s="132"/>
      <c r="C102" s="77" t="s">
        <v>236</v>
      </c>
      <c r="D102" s="78">
        <v>1</v>
      </c>
      <c r="E102" s="123"/>
      <c r="F102" s="77" t="s">
        <v>237</v>
      </c>
      <c r="G102" s="78">
        <v>1</v>
      </c>
      <c r="H102" s="79"/>
    </row>
    <row r="103" spans="1:8" ht="34.5" thickBot="1" x14ac:dyDescent="0.3">
      <c r="A103" s="131"/>
      <c r="B103" s="132"/>
      <c r="C103" s="77" t="s">
        <v>238</v>
      </c>
      <c r="D103" s="78">
        <v>1</v>
      </c>
      <c r="E103" s="79"/>
      <c r="F103" s="77" t="s">
        <v>239</v>
      </c>
      <c r="G103" s="78">
        <v>1</v>
      </c>
      <c r="H103" s="79"/>
    </row>
    <row r="104" spans="1:8" ht="23.25" thickBot="1" x14ac:dyDescent="0.3">
      <c r="A104" s="131"/>
      <c r="B104" s="132"/>
      <c r="C104" s="77" t="s">
        <v>240</v>
      </c>
      <c r="D104" s="78">
        <v>1</v>
      </c>
      <c r="E104" s="123"/>
      <c r="F104" s="77" t="s">
        <v>241</v>
      </c>
      <c r="G104" s="78">
        <v>1</v>
      </c>
      <c r="H104" s="79"/>
    </row>
    <row r="105" spans="1:8" ht="34.5" thickBot="1" x14ac:dyDescent="0.3">
      <c r="A105" s="131"/>
      <c r="B105" s="132"/>
      <c r="C105" s="77" t="s">
        <v>242</v>
      </c>
      <c r="D105" s="78">
        <v>1</v>
      </c>
      <c r="E105" s="123"/>
      <c r="F105" s="77" t="s">
        <v>243</v>
      </c>
      <c r="G105" s="78">
        <v>1</v>
      </c>
      <c r="H105" s="79"/>
    </row>
    <row r="106" spans="1:8" ht="15.75" thickBot="1" x14ac:dyDescent="0.3">
      <c r="A106" s="128"/>
      <c r="B106" s="130"/>
      <c r="C106" s="77" t="s">
        <v>244</v>
      </c>
      <c r="D106" s="78">
        <v>1</v>
      </c>
      <c r="E106" s="123"/>
      <c r="F106" s="77"/>
      <c r="G106" s="79"/>
      <c r="H106" s="79"/>
    </row>
    <row r="107" spans="1:8" ht="34.5" thickBot="1" x14ac:dyDescent="0.3">
      <c r="A107" s="127">
        <v>9</v>
      </c>
      <c r="B107" s="129" t="s">
        <v>245</v>
      </c>
      <c r="C107" s="77" t="s">
        <v>246</v>
      </c>
      <c r="D107" s="78">
        <v>1</v>
      </c>
      <c r="E107" s="79"/>
      <c r="F107" s="77"/>
      <c r="G107" s="79"/>
      <c r="H107" s="79"/>
    </row>
    <row r="108" spans="1:8" ht="45.75" thickBot="1" x14ac:dyDescent="0.3">
      <c r="A108" s="131"/>
      <c r="B108" s="132"/>
      <c r="C108" s="77" t="s">
        <v>247</v>
      </c>
      <c r="D108" s="78">
        <v>0.45</v>
      </c>
      <c r="E108" s="95">
        <v>1.3299999999999999E-2</v>
      </c>
      <c r="F108" s="77"/>
      <c r="G108" s="79"/>
      <c r="H108" s="79"/>
    </row>
    <row r="109" spans="1:8" ht="34.5" thickBot="1" x14ac:dyDescent="0.3">
      <c r="A109" s="131"/>
      <c r="B109" s="132"/>
      <c r="C109" s="77" t="s">
        <v>248</v>
      </c>
      <c r="D109" s="78">
        <v>0.2</v>
      </c>
      <c r="E109" s="95">
        <v>1.6500000000000001E-2</v>
      </c>
      <c r="F109" s="77"/>
      <c r="G109" s="79"/>
      <c r="H109" s="79"/>
    </row>
    <row r="110" spans="1:8" ht="15.75" thickBot="1" x14ac:dyDescent="0.3">
      <c r="A110" s="128"/>
      <c r="B110" s="130"/>
      <c r="C110" s="77"/>
      <c r="D110" s="79"/>
      <c r="E110" s="95">
        <v>1.6500000000000001E-2</v>
      </c>
      <c r="F110" s="77"/>
      <c r="G110" s="79"/>
      <c r="H110" s="79"/>
    </row>
    <row r="111" spans="1:8" ht="15.75" thickBot="1" x14ac:dyDescent="0.3">
      <c r="A111" s="127">
        <v>10</v>
      </c>
      <c r="B111" s="129" t="s">
        <v>249</v>
      </c>
      <c r="C111" s="77" t="s">
        <v>250</v>
      </c>
      <c r="D111" s="78">
        <v>0</v>
      </c>
      <c r="E111" s="95">
        <v>1.6500000000000001E-2</v>
      </c>
      <c r="F111" s="80"/>
      <c r="G111" s="80"/>
      <c r="H111" s="80"/>
    </row>
    <row r="112" spans="1:8" ht="15.75" thickBot="1" x14ac:dyDescent="0.3">
      <c r="A112" s="131"/>
      <c r="B112" s="132"/>
      <c r="C112" s="77" t="s">
        <v>251</v>
      </c>
      <c r="D112" s="78">
        <v>0</v>
      </c>
      <c r="E112" s="95">
        <v>1.6500000000000001E-2</v>
      </c>
      <c r="F112" s="80"/>
      <c r="G112" s="80"/>
      <c r="H112" s="80"/>
    </row>
    <row r="113" spans="1:8" ht="15.75" thickBot="1" x14ac:dyDescent="0.3">
      <c r="A113" s="131"/>
      <c r="B113" s="132"/>
      <c r="C113" s="77" t="s">
        <v>252</v>
      </c>
      <c r="D113" s="78">
        <v>0</v>
      </c>
      <c r="E113" s="95">
        <v>1.6500000000000001E-2</v>
      </c>
      <c r="F113" s="80"/>
      <c r="G113" s="80"/>
      <c r="H113" s="80"/>
    </row>
    <row r="114" spans="1:8" ht="15.75" thickBot="1" x14ac:dyDescent="0.3">
      <c r="A114" s="131"/>
      <c r="B114" s="132"/>
      <c r="C114" s="77" t="s">
        <v>253</v>
      </c>
      <c r="D114" s="78">
        <v>0</v>
      </c>
      <c r="E114" s="95">
        <v>1.6500000000000001E-2</v>
      </c>
      <c r="F114" s="80"/>
      <c r="G114" s="80"/>
      <c r="H114" s="80"/>
    </row>
    <row r="115" spans="1:8" ht="34.5" thickBot="1" x14ac:dyDescent="0.3">
      <c r="A115" s="131"/>
      <c r="B115" s="132"/>
      <c r="C115" s="77" t="s">
        <v>254</v>
      </c>
      <c r="D115" s="78">
        <v>0</v>
      </c>
      <c r="E115" s="95">
        <v>1.6500000000000001E-2</v>
      </c>
      <c r="F115" s="77"/>
      <c r="G115" s="79"/>
      <c r="H115" s="79"/>
    </row>
    <row r="116" spans="1:8" ht="15.75" thickBot="1" x14ac:dyDescent="0.3">
      <c r="A116" s="131"/>
      <c r="B116" s="132"/>
      <c r="C116" s="77" t="s">
        <v>255</v>
      </c>
      <c r="D116" s="78">
        <v>0</v>
      </c>
      <c r="E116" s="95">
        <v>1.6500000000000001E-2</v>
      </c>
      <c r="F116" s="77"/>
      <c r="G116" s="79"/>
      <c r="H116" s="79"/>
    </row>
    <row r="117" spans="1:8" ht="23.25" thickBot="1" x14ac:dyDescent="0.3">
      <c r="A117" s="128"/>
      <c r="B117" s="130"/>
      <c r="C117" s="77" t="s">
        <v>256</v>
      </c>
      <c r="D117" s="78">
        <v>0</v>
      </c>
      <c r="E117" s="95">
        <v>1.6500000000000001E-2</v>
      </c>
      <c r="F117" s="77"/>
      <c r="G117" s="79"/>
      <c r="H117" s="79"/>
    </row>
    <row r="118" spans="1:8" ht="113.25" thickBot="1" x14ac:dyDescent="0.3">
      <c r="A118" s="127">
        <v>11</v>
      </c>
      <c r="B118" s="129" t="s">
        <v>257</v>
      </c>
      <c r="C118" s="77" t="s">
        <v>258</v>
      </c>
      <c r="D118" s="78">
        <v>1</v>
      </c>
      <c r="E118" s="79">
        <v>1.6500000000000001E-2</v>
      </c>
      <c r="F118" s="77"/>
      <c r="G118" s="79"/>
      <c r="H118" s="79"/>
    </row>
    <row r="119" spans="1:8" ht="113.25" thickBot="1" x14ac:dyDescent="0.3">
      <c r="A119" s="133"/>
      <c r="B119" s="134"/>
      <c r="C119" s="77" t="s">
        <v>259</v>
      </c>
      <c r="D119" s="78">
        <v>0</v>
      </c>
      <c r="E119" s="95">
        <v>1.6500000000000001E-2</v>
      </c>
      <c r="F119" s="77"/>
      <c r="G119" s="79"/>
      <c r="H119" s="79"/>
    </row>
    <row r="120" spans="1:8" ht="79.5" thickBot="1" x14ac:dyDescent="0.3">
      <c r="A120" s="135">
        <v>12</v>
      </c>
      <c r="B120" s="136" t="s">
        <v>260</v>
      </c>
      <c r="C120" s="77" t="s">
        <v>261</v>
      </c>
      <c r="D120" s="78">
        <v>0</v>
      </c>
      <c r="E120" s="95">
        <v>3.5999999999999999E-3</v>
      </c>
      <c r="F120" s="77"/>
      <c r="G120" s="79"/>
      <c r="H120" s="79"/>
    </row>
    <row r="121" spans="1:8" ht="113.25" thickBot="1" x14ac:dyDescent="0.3">
      <c r="A121" s="133"/>
      <c r="B121" s="134"/>
      <c r="C121" s="77" t="s">
        <v>262</v>
      </c>
      <c r="D121" s="83"/>
      <c r="E121" s="83"/>
      <c r="F121" s="77"/>
      <c r="G121" s="79"/>
      <c r="H121" s="79"/>
    </row>
    <row r="122" spans="1:8" ht="15.75" thickBot="1" x14ac:dyDescent="0.3">
      <c r="A122" s="122">
        <v>13</v>
      </c>
      <c r="B122" s="77" t="s">
        <v>263</v>
      </c>
      <c r="C122" s="77" t="s">
        <v>264</v>
      </c>
      <c r="D122" s="78">
        <v>0</v>
      </c>
      <c r="E122" s="95">
        <v>1.6500000000000001E-2</v>
      </c>
      <c r="F122" s="77"/>
      <c r="G122" s="79"/>
      <c r="H122" s="79"/>
    </row>
    <row r="123" spans="1:8" ht="15.75" thickBot="1" x14ac:dyDescent="0.3">
      <c r="A123" s="122"/>
      <c r="B123" s="84"/>
      <c r="C123" s="77" t="s">
        <v>265</v>
      </c>
      <c r="D123" s="78">
        <v>0</v>
      </c>
      <c r="E123" s="95">
        <v>1.6500000000000001E-2</v>
      </c>
      <c r="F123" s="77"/>
      <c r="G123" s="79"/>
      <c r="H123" s="79"/>
    </row>
    <row r="124" spans="1:8" ht="23.25" thickBot="1" x14ac:dyDescent="0.3">
      <c r="A124" s="127">
        <v>14</v>
      </c>
      <c r="B124" s="129" t="s">
        <v>266</v>
      </c>
      <c r="C124" s="77" t="s">
        <v>267</v>
      </c>
      <c r="D124" s="78">
        <v>0.3</v>
      </c>
      <c r="E124" s="95">
        <v>3.5999999999999999E-3</v>
      </c>
      <c r="F124" s="77" t="s">
        <v>268</v>
      </c>
      <c r="G124" s="78">
        <v>0.3</v>
      </c>
      <c r="H124" s="95">
        <v>3.5999999999999999E-3</v>
      </c>
    </row>
    <row r="125" spans="1:8" ht="34.5" thickBot="1" x14ac:dyDescent="0.3">
      <c r="A125" s="131"/>
      <c r="B125" s="132"/>
      <c r="C125" s="77" t="s">
        <v>269</v>
      </c>
      <c r="D125" s="78">
        <v>0.3</v>
      </c>
      <c r="E125" s="95">
        <v>3.5999999999999999E-3</v>
      </c>
      <c r="F125" s="77" t="s">
        <v>270</v>
      </c>
      <c r="G125" s="78">
        <v>0.3</v>
      </c>
      <c r="H125" s="95">
        <v>3.5999999999999999E-3</v>
      </c>
    </row>
    <row r="126" spans="1:8" ht="23.25" thickBot="1" x14ac:dyDescent="0.3">
      <c r="A126" s="131"/>
      <c r="B126" s="132"/>
      <c r="C126" s="77" t="s">
        <v>271</v>
      </c>
      <c r="D126" s="78">
        <v>0.3</v>
      </c>
      <c r="E126" s="95">
        <v>3.5999999999999999E-3</v>
      </c>
      <c r="F126" s="77" t="s">
        <v>272</v>
      </c>
      <c r="G126" s="78">
        <v>0.3</v>
      </c>
      <c r="H126" s="95">
        <v>3.5999999999999999E-3</v>
      </c>
    </row>
    <row r="127" spans="1:8" ht="34.5" thickBot="1" x14ac:dyDescent="0.3">
      <c r="A127" s="131"/>
      <c r="B127" s="132"/>
      <c r="C127" s="77" t="s">
        <v>273</v>
      </c>
      <c r="D127" s="78">
        <v>0.3</v>
      </c>
      <c r="E127" s="95">
        <v>3.5999999999999999E-3</v>
      </c>
      <c r="F127" s="77" t="s">
        <v>274</v>
      </c>
      <c r="G127" s="78">
        <v>0.3</v>
      </c>
      <c r="H127" s="95">
        <v>3.5999999999999999E-3</v>
      </c>
    </row>
    <row r="128" spans="1:8" ht="34.5" thickBot="1" x14ac:dyDescent="0.3">
      <c r="A128" s="131"/>
      <c r="B128" s="132"/>
      <c r="C128" s="77" t="s">
        <v>275</v>
      </c>
      <c r="D128" s="78">
        <v>0.3</v>
      </c>
      <c r="E128" s="95">
        <v>3.5999999999999999E-3</v>
      </c>
      <c r="F128" s="77" t="s">
        <v>276</v>
      </c>
      <c r="G128" s="78">
        <v>1</v>
      </c>
      <c r="H128" s="95">
        <v>3.5999999999999999E-3</v>
      </c>
    </row>
    <row r="129" spans="1:8" ht="23.25" thickBot="1" x14ac:dyDescent="0.3">
      <c r="A129" s="131"/>
      <c r="B129" s="132"/>
      <c r="C129" s="77" t="s">
        <v>277</v>
      </c>
      <c r="D129" s="78">
        <v>0.3</v>
      </c>
      <c r="E129" s="95">
        <v>3.5999999999999999E-3</v>
      </c>
      <c r="F129" s="77" t="s">
        <v>278</v>
      </c>
      <c r="G129" s="78">
        <v>0.3</v>
      </c>
      <c r="H129" s="95">
        <v>3.5999999999999999E-3</v>
      </c>
    </row>
    <row r="130" spans="1:8" ht="34.5" thickBot="1" x14ac:dyDescent="0.3">
      <c r="A130" s="131"/>
      <c r="B130" s="132"/>
      <c r="C130" s="77" t="s">
        <v>279</v>
      </c>
      <c r="D130" s="78">
        <v>0.3</v>
      </c>
      <c r="E130" s="95">
        <v>3.5999999999999999E-3</v>
      </c>
      <c r="F130" s="77" t="s">
        <v>280</v>
      </c>
      <c r="G130" s="78">
        <v>0.3</v>
      </c>
      <c r="H130" s="95">
        <v>3.5999999999999999E-3</v>
      </c>
    </row>
    <row r="131" spans="1:8" ht="23.25" thickBot="1" x14ac:dyDescent="0.3">
      <c r="A131" s="131"/>
      <c r="B131" s="132"/>
      <c r="C131" s="77" t="s">
        <v>235</v>
      </c>
      <c r="D131" s="78">
        <v>0.3</v>
      </c>
      <c r="E131" s="95">
        <v>3.5999999999999999E-3</v>
      </c>
      <c r="F131" s="77" t="s">
        <v>281</v>
      </c>
      <c r="G131" s="78">
        <v>0.3</v>
      </c>
      <c r="H131" s="95">
        <v>3.5999999999999999E-3</v>
      </c>
    </row>
    <row r="132" spans="1:8" ht="15.75" thickBot="1" x14ac:dyDescent="0.3">
      <c r="A132" s="131"/>
      <c r="B132" s="132"/>
      <c r="C132" s="77" t="s">
        <v>282</v>
      </c>
      <c r="D132" s="78">
        <v>0.3</v>
      </c>
      <c r="E132" s="95">
        <v>3.5999999999999999E-3</v>
      </c>
      <c r="F132" s="80"/>
      <c r="G132" s="79"/>
      <c r="H132" s="79"/>
    </row>
    <row r="133" spans="1:8" ht="15.75" thickBot="1" x14ac:dyDescent="0.3">
      <c r="A133" s="131"/>
      <c r="B133" s="132"/>
      <c r="C133" s="77" t="s">
        <v>283</v>
      </c>
      <c r="D133" s="78">
        <v>0.3</v>
      </c>
      <c r="E133" s="95">
        <v>3.5999999999999999E-3</v>
      </c>
      <c r="F133" s="80"/>
      <c r="G133" s="79"/>
      <c r="H133" s="79"/>
    </row>
    <row r="134" spans="1:8" ht="23.25" thickBot="1" x14ac:dyDescent="0.3">
      <c r="A134" s="131"/>
      <c r="B134" s="132"/>
      <c r="C134" s="77" t="s">
        <v>284</v>
      </c>
      <c r="D134" s="78">
        <v>0.3</v>
      </c>
      <c r="E134" s="95">
        <v>3.5999999999999999E-3</v>
      </c>
      <c r="F134" s="80"/>
      <c r="G134" s="79"/>
      <c r="H134" s="79"/>
    </row>
    <row r="135" spans="1:8" ht="23.25" thickBot="1" x14ac:dyDescent="0.3">
      <c r="A135" s="131"/>
      <c r="B135" s="132"/>
      <c r="C135" s="77" t="s">
        <v>285</v>
      </c>
      <c r="D135" s="78">
        <v>0.3</v>
      </c>
      <c r="E135" s="95">
        <v>3.5999999999999999E-3</v>
      </c>
      <c r="F135" s="80"/>
      <c r="G135" s="79"/>
      <c r="H135" s="79"/>
    </row>
    <row r="136" spans="1:8" ht="15.75" thickBot="1" x14ac:dyDescent="0.3">
      <c r="A136" s="128"/>
      <c r="B136" s="130"/>
      <c r="C136" s="77" t="s">
        <v>286</v>
      </c>
      <c r="D136" s="78">
        <v>0.3</v>
      </c>
      <c r="E136" s="95">
        <v>3.5999999999999999E-3</v>
      </c>
      <c r="F136" s="80"/>
      <c r="G136" s="79"/>
      <c r="H136" s="79"/>
    </row>
    <row r="137" spans="1:8" ht="15.75" thickBot="1" x14ac:dyDescent="0.3">
      <c r="A137" s="137">
        <v>15</v>
      </c>
      <c r="B137" s="129" t="s">
        <v>287</v>
      </c>
      <c r="C137" s="77" t="s">
        <v>288</v>
      </c>
      <c r="D137" s="78">
        <v>0</v>
      </c>
      <c r="E137" s="95">
        <v>1.6500000000000001E-2</v>
      </c>
      <c r="F137" s="80"/>
      <c r="G137" s="80"/>
      <c r="H137" s="80"/>
    </row>
    <row r="138" spans="1:8" ht="15.75" thickBot="1" x14ac:dyDescent="0.3">
      <c r="A138" s="138"/>
      <c r="B138" s="134"/>
      <c r="C138" s="85"/>
      <c r="D138" s="86"/>
      <c r="E138" s="86"/>
      <c r="F138" s="87"/>
      <c r="G138" s="88"/>
      <c r="H138" s="88"/>
    </row>
    <row r="139" spans="1:8" ht="15.75" thickBot="1" x14ac:dyDescent="0.3">
      <c r="A139" s="127">
        <v>16</v>
      </c>
      <c r="B139" s="136" t="s">
        <v>289</v>
      </c>
      <c r="C139" s="89" t="s">
        <v>290</v>
      </c>
      <c r="D139" s="90">
        <v>1</v>
      </c>
      <c r="E139" s="91"/>
      <c r="F139" s="92"/>
      <c r="G139" s="92"/>
      <c r="H139" s="92"/>
    </row>
    <row r="140" spans="1:8" ht="15.75" thickBot="1" x14ac:dyDescent="0.3">
      <c r="A140" s="131"/>
      <c r="B140" s="132"/>
      <c r="C140" s="77" t="s">
        <v>291</v>
      </c>
      <c r="D140" s="78">
        <v>0.15</v>
      </c>
      <c r="E140" s="95">
        <v>1.3299999999999999E-2</v>
      </c>
      <c r="F140" s="80"/>
      <c r="G140" s="80"/>
      <c r="H140" s="80"/>
    </row>
    <row r="141" spans="1:8" ht="15.75" thickBot="1" x14ac:dyDescent="0.3">
      <c r="A141" s="131"/>
      <c r="B141" s="132"/>
      <c r="C141" s="77" t="s">
        <v>292</v>
      </c>
      <c r="D141" s="78">
        <v>0</v>
      </c>
      <c r="E141" s="95">
        <v>1.6500000000000001E-2</v>
      </c>
      <c r="F141" s="80"/>
      <c r="G141" s="123"/>
      <c r="H141" s="123"/>
    </row>
    <row r="142" spans="1:8" ht="15.75" thickBot="1" x14ac:dyDescent="0.3">
      <c r="A142" s="133"/>
      <c r="B142" s="130"/>
      <c r="C142" s="77" t="s">
        <v>293</v>
      </c>
      <c r="D142" s="78">
        <v>0</v>
      </c>
      <c r="E142" s="95">
        <v>1.6500000000000001E-2</v>
      </c>
      <c r="F142" s="80"/>
      <c r="G142" s="123"/>
      <c r="H142" s="123"/>
    </row>
    <row r="143" spans="1:8" ht="15.75" x14ac:dyDescent="0.25">
      <c r="A143" s="93"/>
    </row>
  </sheetData>
  <mergeCells count="30">
    <mergeCell ref="A124:A136"/>
    <mergeCell ref="B124:B136"/>
    <mergeCell ref="A137:A138"/>
    <mergeCell ref="B137:B138"/>
    <mergeCell ref="A139:A142"/>
    <mergeCell ref="B139:B142"/>
    <mergeCell ref="A111:A117"/>
    <mergeCell ref="B111:B117"/>
    <mergeCell ref="A118:A119"/>
    <mergeCell ref="B118:B119"/>
    <mergeCell ref="A120:A121"/>
    <mergeCell ref="B120:B121"/>
    <mergeCell ref="A95:A98"/>
    <mergeCell ref="B95:B98"/>
    <mergeCell ref="A99:A106"/>
    <mergeCell ref="B99:B106"/>
    <mergeCell ref="A107:A110"/>
    <mergeCell ref="B107:B110"/>
    <mergeCell ref="A38:A75"/>
    <mergeCell ref="B38:B75"/>
    <mergeCell ref="A76:A84"/>
    <mergeCell ref="B76:B84"/>
    <mergeCell ref="A85:A94"/>
    <mergeCell ref="B85:B94"/>
    <mergeCell ref="A9:A10"/>
    <mergeCell ref="B9:B10"/>
    <mergeCell ref="A11:A28"/>
    <mergeCell ref="B11:B28"/>
    <mergeCell ref="A29:A37"/>
    <mergeCell ref="B29:B3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B4" sqref="B4"/>
    </sheetView>
  </sheetViews>
  <sheetFormatPr defaultRowHeight="15" x14ac:dyDescent="0.25"/>
  <cols>
    <col min="1" max="1" width="23.28515625" customWidth="1"/>
    <col min="2" max="2" width="38.7109375" bestFit="1" customWidth="1"/>
    <col min="3" max="3" width="10" bestFit="1" customWidth="1"/>
    <col min="4" max="4" width="9.140625" style="97"/>
  </cols>
  <sheetData>
    <row r="1" spans="1:6" ht="15.75" x14ac:dyDescent="0.25">
      <c r="A1" s="52" t="s">
        <v>443</v>
      </c>
      <c r="B1" s="52"/>
      <c r="C1" s="14"/>
      <c r="D1" s="109"/>
      <c r="E1" s="14"/>
    </row>
    <row r="4" spans="1:6" ht="21" x14ac:dyDescent="0.35">
      <c r="A4" s="57" t="s">
        <v>295</v>
      </c>
      <c r="B4" s="57"/>
      <c r="C4" s="15"/>
      <c r="D4" s="110"/>
    </row>
    <row r="6" spans="1:6" x14ac:dyDescent="0.25">
      <c r="A6" s="71" t="s">
        <v>296</v>
      </c>
      <c r="B6" s="71" t="s">
        <v>298</v>
      </c>
      <c r="C6" s="16" t="s">
        <v>0</v>
      </c>
      <c r="D6" s="111" t="s">
        <v>418</v>
      </c>
      <c r="E6" s="16" t="s">
        <v>437</v>
      </c>
      <c r="F6" s="17" t="s">
        <v>441</v>
      </c>
    </row>
    <row r="7" spans="1:6" x14ac:dyDescent="0.25">
      <c r="A7" s="18"/>
      <c r="B7" s="18"/>
      <c r="C7" s="19">
        <v>5.1999999999999998E-2</v>
      </c>
      <c r="D7" s="112">
        <v>4.4999999999999998E-2</v>
      </c>
      <c r="E7" s="19">
        <v>4.5999999999999999E-2</v>
      </c>
      <c r="F7" s="19">
        <v>4.5999999999999999E-2</v>
      </c>
    </row>
    <row r="8" spans="1:6" x14ac:dyDescent="0.25">
      <c r="A8" s="18"/>
      <c r="B8" s="18"/>
      <c r="C8" s="19"/>
      <c r="D8" s="113"/>
      <c r="E8" s="21"/>
      <c r="F8" s="19"/>
    </row>
    <row r="9" spans="1:6" x14ac:dyDescent="0.25">
      <c r="A9" s="20" t="s">
        <v>297</v>
      </c>
      <c r="B9" s="20" t="s">
        <v>302</v>
      </c>
      <c r="C9" s="16">
        <v>8.4862971648000016</v>
      </c>
      <c r="D9" s="114">
        <f>C9*4.5/100+C9</f>
        <v>8.8681805372160021</v>
      </c>
      <c r="E9" s="22">
        <f>+D9*4.6/100+D9</f>
        <v>9.2761168419279389</v>
      </c>
      <c r="F9" s="22">
        <f>E9*4.6/100+E9</f>
        <v>9.7028182166566239</v>
      </c>
    </row>
    <row r="10" spans="1:6" x14ac:dyDescent="0.25">
      <c r="A10" s="20" t="s">
        <v>299</v>
      </c>
      <c r="B10" s="20" t="s">
        <v>303</v>
      </c>
      <c r="C10" s="16">
        <v>6.3647228736000008</v>
      </c>
      <c r="D10" s="114">
        <f t="shared" ref="D10:D31" si="0">C10*4.5/100+C10</f>
        <v>6.6511354029120007</v>
      </c>
      <c r="E10" s="22">
        <f t="shared" ref="E10:E31" si="1">+D10*4.6/100+D10</f>
        <v>6.9570876314459529</v>
      </c>
      <c r="F10" s="22">
        <f t="shared" ref="F10:F31" si="2">E10*4.6/100+E10</f>
        <v>7.277113662492467</v>
      </c>
    </row>
    <row r="11" spans="1:6" x14ac:dyDescent="0.25">
      <c r="A11" s="20" t="s">
        <v>300</v>
      </c>
      <c r="B11" s="20" t="s">
        <v>302</v>
      </c>
      <c r="C11" s="16">
        <v>14.2616938464</v>
      </c>
      <c r="D11" s="114">
        <f t="shared" si="0"/>
        <v>14.903470069488</v>
      </c>
      <c r="E11" s="22">
        <f t="shared" si="1"/>
        <v>15.589029692684448</v>
      </c>
      <c r="F11" s="22">
        <f t="shared" si="2"/>
        <v>16.306125058547934</v>
      </c>
    </row>
    <row r="12" spans="1:6" x14ac:dyDescent="0.25">
      <c r="A12" s="20" t="s">
        <v>301</v>
      </c>
      <c r="B12" s="20" t="s">
        <v>303</v>
      </c>
      <c r="C12" s="16">
        <v>13.908098131200003</v>
      </c>
      <c r="D12" s="114">
        <f t="shared" si="0"/>
        <v>14.533962547104004</v>
      </c>
      <c r="E12" s="22">
        <f t="shared" si="1"/>
        <v>15.202524824270787</v>
      </c>
      <c r="F12" s="22">
        <f t="shared" si="2"/>
        <v>15.901840966187244</v>
      </c>
    </row>
    <row r="13" spans="1:6" x14ac:dyDescent="0.25">
      <c r="C13">
        <v>0</v>
      </c>
      <c r="D13" s="114">
        <f t="shared" si="0"/>
        <v>0</v>
      </c>
      <c r="E13" s="22">
        <f t="shared" si="1"/>
        <v>0</v>
      </c>
      <c r="F13" s="22">
        <f t="shared" si="2"/>
        <v>0</v>
      </c>
    </row>
    <row r="14" spans="1:6" x14ac:dyDescent="0.25">
      <c r="A14" s="71" t="s">
        <v>296</v>
      </c>
      <c r="B14" s="71" t="s">
        <v>298</v>
      </c>
      <c r="C14" s="9">
        <v>0</v>
      </c>
      <c r="D14" s="114">
        <f t="shared" si="0"/>
        <v>0</v>
      </c>
      <c r="E14" s="22">
        <f t="shared" si="1"/>
        <v>0</v>
      </c>
      <c r="F14" s="22">
        <f t="shared" si="2"/>
        <v>0</v>
      </c>
    </row>
    <row r="15" spans="1:6" x14ac:dyDescent="0.25">
      <c r="A15" s="18"/>
      <c r="B15" s="24"/>
      <c r="C15" s="21">
        <v>0</v>
      </c>
      <c r="D15" s="114">
        <f t="shared" si="0"/>
        <v>0</v>
      </c>
      <c r="E15" s="22">
        <f t="shared" si="1"/>
        <v>0</v>
      </c>
      <c r="F15" s="22">
        <f t="shared" si="2"/>
        <v>0</v>
      </c>
    </row>
    <row r="16" spans="1:6" x14ac:dyDescent="0.25">
      <c r="A16" s="20" t="s">
        <v>297</v>
      </c>
      <c r="B16" s="20" t="s">
        <v>304</v>
      </c>
      <c r="C16" s="16">
        <v>60.582732537600002</v>
      </c>
      <c r="D16" s="114">
        <f t="shared" si="0"/>
        <v>63.308955501791999</v>
      </c>
      <c r="E16" s="22">
        <f t="shared" si="1"/>
        <v>66.221167454874433</v>
      </c>
      <c r="F16" s="22">
        <f t="shared" si="2"/>
        <v>69.267341157798654</v>
      </c>
    </row>
    <row r="17" spans="1:6" x14ac:dyDescent="0.25">
      <c r="A17" s="20" t="s">
        <v>299</v>
      </c>
      <c r="B17" s="20" t="s">
        <v>7</v>
      </c>
      <c r="C17" s="16">
        <v>214.98619484160002</v>
      </c>
      <c r="D17" s="114">
        <f t="shared" si="0"/>
        <v>224.66057360947204</v>
      </c>
      <c r="E17" s="22">
        <f t="shared" si="1"/>
        <v>234.99495999550774</v>
      </c>
      <c r="F17" s="22">
        <f t="shared" si="2"/>
        <v>245.80472815530109</v>
      </c>
    </row>
    <row r="18" spans="1:6" ht="29.25" customHeight="1" x14ac:dyDescent="0.25">
      <c r="A18" s="20" t="s">
        <v>308</v>
      </c>
      <c r="B18" s="25" t="s">
        <v>305</v>
      </c>
      <c r="C18" s="16">
        <v>565.51741384319996</v>
      </c>
      <c r="D18" s="114">
        <f t="shared" si="0"/>
        <v>590.96569746614398</v>
      </c>
      <c r="E18" s="22">
        <f t="shared" si="1"/>
        <v>618.15011954958663</v>
      </c>
      <c r="F18" s="22">
        <f t="shared" si="2"/>
        <v>646.58502504886758</v>
      </c>
    </row>
    <row r="19" spans="1:6" ht="30" x14ac:dyDescent="0.25">
      <c r="A19" s="70" t="s">
        <v>310</v>
      </c>
      <c r="B19" s="20" t="s">
        <v>307</v>
      </c>
      <c r="C19" s="16">
        <v>97.946013110400003</v>
      </c>
      <c r="D19" s="114">
        <f t="shared" si="0"/>
        <v>102.35358370036801</v>
      </c>
      <c r="E19" s="22">
        <f t="shared" si="1"/>
        <v>107.06184855058493</v>
      </c>
      <c r="F19" s="22">
        <f t="shared" si="2"/>
        <v>111.98669358391183</v>
      </c>
    </row>
    <row r="20" spans="1:6" ht="30" x14ac:dyDescent="0.25">
      <c r="A20" s="70" t="s">
        <v>309</v>
      </c>
      <c r="B20" s="20" t="s">
        <v>306</v>
      </c>
      <c r="C20" s="16">
        <v>648.25881119999997</v>
      </c>
      <c r="D20" s="114">
        <f t="shared" si="0"/>
        <v>677.43045770399999</v>
      </c>
      <c r="E20" s="22">
        <f t="shared" si="1"/>
        <v>708.59225875838399</v>
      </c>
      <c r="F20" s="22">
        <f t="shared" si="2"/>
        <v>741.1875026612696</v>
      </c>
    </row>
    <row r="21" spans="1:6" x14ac:dyDescent="0.25">
      <c r="A21" s="20" t="s">
        <v>377</v>
      </c>
      <c r="B21" s="20" t="s">
        <v>382</v>
      </c>
      <c r="C21" s="16">
        <v>276.98331024000004</v>
      </c>
      <c r="D21" s="114">
        <f t="shared" si="0"/>
        <v>289.44755920080001</v>
      </c>
      <c r="E21" s="22">
        <f t="shared" si="1"/>
        <v>302.76214692403681</v>
      </c>
      <c r="F21" s="22">
        <f t="shared" si="2"/>
        <v>316.68920568254248</v>
      </c>
    </row>
    <row r="22" spans="1:6" x14ac:dyDescent="0.25">
      <c r="A22" s="20" t="s">
        <v>378</v>
      </c>
      <c r="B22" s="20" t="s">
        <v>383</v>
      </c>
      <c r="C22" s="16">
        <v>326.72244084480002</v>
      </c>
      <c r="D22" s="114">
        <f t="shared" si="0"/>
        <v>341.42495068281602</v>
      </c>
      <c r="E22" s="22">
        <f t="shared" si="1"/>
        <v>357.13049841422554</v>
      </c>
      <c r="F22" s="22">
        <f t="shared" si="2"/>
        <v>373.55850134127991</v>
      </c>
    </row>
    <row r="23" spans="1:6" x14ac:dyDescent="0.25">
      <c r="A23" s="20" t="s">
        <v>379</v>
      </c>
      <c r="B23" s="20" t="s">
        <v>384</v>
      </c>
      <c r="C23" s="16">
        <v>376.57943668800004</v>
      </c>
      <c r="D23" s="114">
        <f t="shared" si="0"/>
        <v>393.52551133896003</v>
      </c>
      <c r="E23" s="22">
        <f t="shared" si="1"/>
        <v>411.62768486055216</v>
      </c>
      <c r="F23" s="22">
        <f t="shared" si="2"/>
        <v>430.56255836413754</v>
      </c>
    </row>
    <row r="24" spans="1:6" x14ac:dyDescent="0.25">
      <c r="A24" s="20" t="s">
        <v>380</v>
      </c>
      <c r="B24" s="20" t="s">
        <v>410</v>
      </c>
      <c r="C24" s="16">
        <v>622.91778494400012</v>
      </c>
      <c r="D24" s="114">
        <f t="shared" si="0"/>
        <v>650.9490852664801</v>
      </c>
      <c r="E24" s="22">
        <f t="shared" si="1"/>
        <v>680.89274318873822</v>
      </c>
      <c r="F24" s="22">
        <f t="shared" si="2"/>
        <v>712.21380937542017</v>
      </c>
    </row>
    <row r="25" spans="1:6" x14ac:dyDescent="0.25">
      <c r="A25" s="20" t="s">
        <v>381</v>
      </c>
      <c r="B25" s="20" t="s">
        <v>409</v>
      </c>
      <c r="C25" s="16">
        <v>311.04636413759999</v>
      </c>
      <c r="D25" s="114">
        <f t="shared" si="0"/>
        <v>325.04345052379199</v>
      </c>
      <c r="E25" s="22">
        <f t="shared" si="1"/>
        <v>339.99544924788643</v>
      </c>
      <c r="F25" s="22">
        <f t="shared" si="2"/>
        <v>355.63523991328918</v>
      </c>
    </row>
    <row r="26" spans="1:6" x14ac:dyDescent="0.25">
      <c r="A26" s="20"/>
      <c r="B26" s="20"/>
      <c r="C26" s="16">
        <v>0</v>
      </c>
      <c r="D26" s="114">
        <f t="shared" si="0"/>
        <v>0</v>
      </c>
      <c r="E26" s="22">
        <f t="shared" si="1"/>
        <v>0</v>
      </c>
      <c r="F26" s="22">
        <f t="shared" si="2"/>
        <v>0</v>
      </c>
    </row>
    <row r="27" spans="1:6" x14ac:dyDescent="0.25">
      <c r="A27" s="71" t="s">
        <v>296</v>
      </c>
      <c r="B27" s="71" t="s">
        <v>298</v>
      </c>
      <c r="C27" s="16">
        <v>0</v>
      </c>
      <c r="D27" s="114">
        <f t="shared" si="0"/>
        <v>0</v>
      </c>
      <c r="E27" s="22">
        <f t="shared" si="1"/>
        <v>0</v>
      </c>
      <c r="F27" s="22">
        <f t="shared" si="2"/>
        <v>0</v>
      </c>
    </row>
    <row r="28" spans="1:6" x14ac:dyDescent="0.25">
      <c r="A28" s="20" t="s">
        <v>297</v>
      </c>
      <c r="B28" s="20" t="s">
        <v>5</v>
      </c>
      <c r="C28" s="16">
        <v>70.601277801600006</v>
      </c>
      <c r="D28" s="114">
        <f t="shared" si="0"/>
        <v>73.778335302672005</v>
      </c>
      <c r="E28" s="22">
        <f t="shared" si="1"/>
        <v>77.172138726594923</v>
      </c>
      <c r="F28" s="22">
        <f t="shared" si="2"/>
        <v>80.722057108018291</v>
      </c>
    </row>
    <row r="29" spans="1:6" ht="30" x14ac:dyDescent="0.25">
      <c r="A29" s="25" t="s">
        <v>412</v>
      </c>
      <c r="B29" s="20" t="s">
        <v>5</v>
      </c>
      <c r="C29" s="16">
        <v>73.076447807999998</v>
      </c>
      <c r="D29" s="114">
        <f t="shared" si="0"/>
        <v>76.364887959360004</v>
      </c>
      <c r="E29" s="22">
        <f t="shared" si="1"/>
        <v>79.877672805490562</v>
      </c>
      <c r="F29" s="22">
        <f t="shared" si="2"/>
        <v>83.55204575454313</v>
      </c>
    </row>
    <row r="30" spans="1:6" x14ac:dyDescent="0.25">
      <c r="A30" s="20" t="s">
        <v>300</v>
      </c>
      <c r="B30" s="20" t="s">
        <v>5</v>
      </c>
      <c r="C30" s="16">
        <v>0</v>
      </c>
      <c r="D30" s="114">
        <f t="shared" si="0"/>
        <v>0</v>
      </c>
      <c r="E30" s="22">
        <f t="shared" si="1"/>
        <v>0</v>
      </c>
      <c r="F30" s="22">
        <f t="shared" si="2"/>
        <v>0</v>
      </c>
    </row>
    <row r="31" spans="1:6" x14ac:dyDescent="0.25">
      <c r="A31" s="20" t="s">
        <v>411</v>
      </c>
      <c r="B31" s="20" t="s">
        <v>5</v>
      </c>
      <c r="C31" s="16">
        <v>115.507933632</v>
      </c>
      <c r="D31" s="114">
        <f t="shared" si="0"/>
        <v>120.70579064544</v>
      </c>
      <c r="E31" s="22">
        <f t="shared" si="1"/>
        <v>126.25825701513024</v>
      </c>
      <c r="F31" s="22">
        <f t="shared" si="2"/>
        <v>132.06613683782624</v>
      </c>
    </row>
    <row r="34" spans="1:1" x14ac:dyDescent="0.25">
      <c r="A34" s="5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workbookViewId="0">
      <selection activeCell="A9" sqref="A9"/>
    </sheetView>
  </sheetViews>
  <sheetFormatPr defaultRowHeight="15" x14ac:dyDescent="0.25"/>
  <cols>
    <col min="1" max="1" width="48.140625" style="26" customWidth="1"/>
    <col min="2" max="2" width="11.28515625" style="26" bestFit="1" customWidth="1"/>
    <col min="3" max="3" width="11.42578125" style="96" bestFit="1" customWidth="1"/>
    <col min="4" max="5" width="11.28515625" style="23" bestFit="1" customWidth="1"/>
    <col min="6" max="8" width="11" style="23" bestFit="1" customWidth="1"/>
    <col min="9" max="9" width="9.140625" style="23"/>
    <col min="10" max="10" width="7.140625" style="23" bestFit="1" customWidth="1"/>
    <col min="11" max="16384" width="9.140625" style="23"/>
  </cols>
  <sheetData>
    <row r="1" spans="1:10" x14ac:dyDescent="0.25">
      <c r="A1" s="23"/>
      <c r="B1" s="23"/>
    </row>
    <row r="2" spans="1:10" ht="18.75" x14ac:dyDescent="0.3">
      <c r="A2" s="117" t="s">
        <v>414</v>
      </c>
      <c r="B2" s="57"/>
    </row>
    <row r="3" spans="1:10" ht="18.75" x14ac:dyDescent="0.3">
      <c r="A3" s="119" t="s">
        <v>439</v>
      </c>
    </row>
    <row r="4" spans="1:10" ht="15.75" x14ac:dyDescent="0.25">
      <c r="A4" s="59" t="s">
        <v>366</v>
      </c>
    </row>
    <row r="5" spans="1:10" ht="19.5" thickBot="1" x14ac:dyDescent="0.35">
      <c r="A5" s="60" t="s">
        <v>367</v>
      </c>
    </row>
    <row r="6" spans="1:10" ht="16.5" thickTop="1" x14ac:dyDescent="0.25">
      <c r="A6" s="37"/>
      <c r="B6" s="40" t="s">
        <v>337</v>
      </c>
      <c r="C6" s="98" t="s">
        <v>417</v>
      </c>
      <c r="D6" s="36" t="s">
        <v>438</v>
      </c>
      <c r="E6" s="36" t="s">
        <v>442</v>
      </c>
    </row>
    <row r="7" spans="1:10" ht="15.75" x14ac:dyDescent="0.25">
      <c r="A7" s="37"/>
      <c r="B7" s="39">
        <v>5.1999999999999998E-2</v>
      </c>
      <c r="C7" s="99">
        <v>4.4999999999999998E-2</v>
      </c>
      <c r="D7" s="38">
        <v>4.5999999999999999E-2</v>
      </c>
      <c r="E7" s="38">
        <v>4.5999999999999999E-2</v>
      </c>
    </row>
    <row r="8" spans="1:10" ht="15.75" x14ac:dyDescent="0.25">
      <c r="A8" s="41" t="s">
        <v>339</v>
      </c>
      <c r="B8" s="37"/>
      <c r="C8" s="98"/>
      <c r="D8" s="36"/>
      <c r="E8" s="36"/>
    </row>
    <row r="9" spans="1:10" ht="15.75" x14ac:dyDescent="0.25">
      <c r="A9" s="32" t="s">
        <v>336</v>
      </c>
      <c r="B9" s="27"/>
    </row>
    <row r="10" spans="1:10" ht="15.75" x14ac:dyDescent="0.25">
      <c r="A10" s="32" t="s">
        <v>321</v>
      </c>
      <c r="B10" s="27"/>
      <c r="C10" s="104"/>
      <c r="D10" s="27"/>
      <c r="E10" s="27"/>
    </row>
    <row r="11" spans="1:10" ht="15.75" x14ac:dyDescent="0.25">
      <c r="A11" s="32"/>
      <c r="B11" s="27"/>
      <c r="C11" s="104"/>
      <c r="D11" s="27"/>
      <c r="E11" s="27"/>
    </row>
    <row r="12" spans="1:10" ht="15.75" x14ac:dyDescent="0.25">
      <c r="A12" s="27" t="s">
        <v>320</v>
      </c>
      <c r="B12" s="30">
        <v>22.747991011200003</v>
      </c>
      <c r="C12" s="104">
        <f>B12*4.5/100+B12</f>
        <v>23.771650606704004</v>
      </c>
      <c r="D12" s="30">
        <f>+C12*4.6/100+C12</f>
        <v>24.865146534612389</v>
      </c>
      <c r="E12" s="30">
        <f>D12*4.6/100+D12</f>
        <v>26.008943275204558</v>
      </c>
    </row>
    <row r="13" spans="1:10" ht="15.75" x14ac:dyDescent="0.25">
      <c r="A13" s="27" t="s">
        <v>23</v>
      </c>
      <c r="B13" s="30">
        <v>11.786523840000001</v>
      </c>
      <c r="C13" s="104">
        <f t="shared" ref="C13:C30" si="0">B13*4.5/100+B13</f>
        <v>12.316917412800001</v>
      </c>
      <c r="D13" s="30">
        <f t="shared" ref="D13:D30" si="1">+C13*4.6/100+C13</f>
        <v>12.883495613788801</v>
      </c>
      <c r="E13" s="30">
        <f t="shared" ref="E13:E30" si="2">D13*4.6/100+D13</f>
        <v>13.476136412023086</v>
      </c>
      <c r="J13" s="35"/>
    </row>
    <row r="14" spans="1:10" ht="15.75" x14ac:dyDescent="0.25">
      <c r="A14" s="27" t="s">
        <v>319</v>
      </c>
      <c r="B14" s="30">
        <v>8.250566688000001</v>
      </c>
      <c r="C14" s="104">
        <f t="shared" si="0"/>
        <v>8.6218421889600005</v>
      </c>
      <c r="D14" s="30">
        <f t="shared" si="1"/>
        <v>9.0184469296521605</v>
      </c>
      <c r="E14" s="30">
        <f t="shared" si="2"/>
        <v>9.4332954884161602</v>
      </c>
    </row>
    <row r="15" spans="1:10" ht="15.75" x14ac:dyDescent="0.25">
      <c r="A15" s="27" t="s">
        <v>335</v>
      </c>
      <c r="B15" s="30">
        <v>1027.3134178944001</v>
      </c>
      <c r="C15" s="104">
        <f t="shared" si="0"/>
        <v>1073.5425216996482</v>
      </c>
      <c r="D15" s="30">
        <f t="shared" si="1"/>
        <v>1122.9254776978321</v>
      </c>
      <c r="E15" s="30">
        <f t="shared" si="2"/>
        <v>1174.5800496719323</v>
      </c>
    </row>
    <row r="16" spans="1:10" ht="15.75" x14ac:dyDescent="0.25">
      <c r="A16" s="34" t="s">
        <v>334</v>
      </c>
      <c r="B16" s="28">
        <v>1767.978576</v>
      </c>
      <c r="C16" s="104">
        <f t="shared" si="0"/>
        <v>1847.53761192</v>
      </c>
      <c r="D16" s="30">
        <f t="shared" si="1"/>
        <v>1932.52434206832</v>
      </c>
      <c r="E16" s="30">
        <f t="shared" si="2"/>
        <v>2021.4204618034628</v>
      </c>
    </row>
    <row r="17" spans="1:6" ht="15.75" x14ac:dyDescent="0.25">
      <c r="A17" s="27" t="s">
        <v>333</v>
      </c>
      <c r="B17" s="30">
        <v>1027.3134178944001</v>
      </c>
      <c r="C17" s="104">
        <f t="shared" si="0"/>
        <v>1073.5425216996482</v>
      </c>
      <c r="D17" s="30">
        <f t="shared" si="1"/>
        <v>1122.9254776978321</v>
      </c>
      <c r="E17" s="30">
        <f t="shared" si="2"/>
        <v>1174.5800496719323</v>
      </c>
    </row>
    <row r="18" spans="1:6" ht="15.75" x14ac:dyDescent="0.25">
      <c r="A18" s="27" t="s">
        <v>332</v>
      </c>
      <c r="B18" s="30">
        <v>5003.3793700800006</v>
      </c>
      <c r="C18" s="104">
        <f t="shared" si="0"/>
        <v>5228.5314417336003</v>
      </c>
      <c r="D18" s="30">
        <f t="shared" si="1"/>
        <v>5469.0438880533457</v>
      </c>
      <c r="E18" s="30">
        <f t="shared" si="2"/>
        <v>5720.6199069037993</v>
      </c>
    </row>
    <row r="19" spans="1:6" ht="15.75" x14ac:dyDescent="0.25">
      <c r="A19" s="27" t="s">
        <v>331</v>
      </c>
      <c r="B19" s="30">
        <v>1419.097470336</v>
      </c>
      <c r="C19" s="104">
        <f t="shared" si="0"/>
        <v>1482.95685650112</v>
      </c>
      <c r="D19" s="30">
        <f t="shared" si="1"/>
        <v>1551.1728719001715</v>
      </c>
      <c r="E19" s="30">
        <f t="shared" si="2"/>
        <v>1622.5268240075793</v>
      </c>
    </row>
    <row r="20" spans="1:6" ht="15.75" x14ac:dyDescent="0.25">
      <c r="A20" s="27" t="s">
        <v>330</v>
      </c>
      <c r="B20" s="30">
        <v>654.50566883520003</v>
      </c>
      <c r="C20" s="104">
        <f t="shared" si="0"/>
        <v>683.95842393278406</v>
      </c>
      <c r="D20" s="30">
        <f t="shared" si="1"/>
        <v>715.42051143369213</v>
      </c>
      <c r="E20" s="30">
        <f t="shared" si="2"/>
        <v>748.32985495964192</v>
      </c>
    </row>
    <row r="21" spans="1:6" ht="15.75" x14ac:dyDescent="0.25">
      <c r="A21" s="29" t="s">
        <v>329</v>
      </c>
      <c r="B21" s="28">
        <v>1178.652384</v>
      </c>
      <c r="C21" s="104">
        <f t="shared" si="0"/>
        <v>1231.6917412800001</v>
      </c>
      <c r="D21" s="30">
        <f t="shared" si="1"/>
        <v>1288.34956137888</v>
      </c>
      <c r="E21" s="30">
        <f t="shared" si="2"/>
        <v>1347.6136412023086</v>
      </c>
    </row>
    <row r="22" spans="1:6" ht="15.75" x14ac:dyDescent="0.25">
      <c r="A22" s="27" t="s">
        <v>328</v>
      </c>
      <c r="B22" s="30">
        <v>974.74552156799996</v>
      </c>
      <c r="C22" s="104">
        <f t="shared" si="0"/>
        <v>1018.6090700385599</v>
      </c>
      <c r="D22" s="30">
        <f t="shared" si="1"/>
        <v>1065.4650872603338</v>
      </c>
      <c r="E22" s="30">
        <f t="shared" si="2"/>
        <v>1114.4764812743092</v>
      </c>
    </row>
    <row r="23" spans="1:6" ht="15.75" x14ac:dyDescent="0.25">
      <c r="A23" s="27" t="s">
        <v>327</v>
      </c>
      <c r="B23" s="30">
        <v>9151.4107050912007</v>
      </c>
      <c r="C23" s="104">
        <f t="shared" si="0"/>
        <v>9563.2241868203055</v>
      </c>
      <c r="D23" s="30">
        <f t="shared" si="1"/>
        <v>10003.13249941404</v>
      </c>
      <c r="E23" s="30">
        <f t="shared" si="2"/>
        <v>10463.276594387085</v>
      </c>
    </row>
    <row r="24" spans="1:6" ht="15.75" x14ac:dyDescent="0.25">
      <c r="A24" s="27" t="s">
        <v>326</v>
      </c>
      <c r="B24" s="30">
        <v>2246.5114439040003</v>
      </c>
      <c r="C24" s="104">
        <f t="shared" si="0"/>
        <v>2347.6044588796804</v>
      </c>
      <c r="D24" s="30">
        <f t="shared" si="1"/>
        <v>2455.5942639881455</v>
      </c>
      <c r="E24" s="30">
        <f t="shared" si="2"/>
        <v>2568.5516001316</v>
      </c>
    </row>
    <row r="25" spans="1:6" ht="15.75" x14ac:dyDescent="0.25">
      <c r="A25" s="27" t="s">
        <v>325</v>
      </c>
      <c r="B25" s="30">
        <v>2055.5697576960001</v>
      </c>
      <c r="C25" s="104">
        <f t="shared" si="0"/>
        <v>2148.07039679232</v>
      </c>
      <c r="D25" s="30">
        <f t="shared" si="1"/>
        <v>2246.8816350447669</v>
      </c>
      <c r="E25" s="30">
        <f t="shared" si="2"/>
        <v>2350.2381902568263</v>
      </c>
    </row>
    <row r="26" spans="1:6" ht="15.75" x14ac:dyDescent="0.25">
      <c r="A26" s="27" t="s">
        <v>324</v>
      </c>
      <c r="B26" s="30">
        <v>2246.5114439040003</v>
      </c>
      <c r="C26" s="104">
        <f t="shared" si="0"/>
        <v>2347.6044588796804</v>
      </c>
      <c r="D26" s="30">
        <f t="shared" si="1"/>
        <v>2455.5942639881455</v>
      </c>
      <c r="E26" s="30">
        <f t="shared" si="2"/>
        <v>2568.5516001316</v>
      </c>
    </row>
    <row r="27" spans="1:6" ht="15.75" x14ac:dyDescent="0.25">
      <c r="A27" s="29" t="s">
        <v>323</v>
      </c>
      <c r="B27" s="28">
        <v>1178.652384</v>
      </c>
      <c r="C27" s="104">
        <f t="shared" si="0"/>
        <v>1231.6917412800001</v>
      </c>
      <c r="D27" s="30">
        <f t="shared" si="1"/>
        <v>1288.34956137888</v>
      </c>
      <c r="E27" s="30">
        <f t="shared" si="2"/>
        <v>1347.6136412023086</v>
      </c>
    </row>
    <row r="28" spans="1:6" ht="31.5" x14ac:dyDescent="0.25">
      <c r="A28" s="27" t="s">
        <v>348</v>
      </c>
      <c r="B28" s="45">
        <v>18302.821410182401</v>
      </c>
      <c r="C28" s="104">
        <f t="shared" si="0"/>
        <v>19126.448373640611</v>
      </c>
      <c r="D28" s="30">
        <f t="shared" si="1"/>
        <v>20006.264998828079</v>
      </c>
      <c r="E28" s="30">
        <f t="shared" si="2"/>
        <v>20926.553188774171</v>
      </c>
      <c r="F28" s="33"/>
    </row>
    <row r="29" spans="1:6" ht="31.5" x14ac:dyDescent="0.25">
      <c r="A29" s="27" t="s">
        <v>322</v>
      </c>
      <c r="B29" s="30">
        <v>10006.758740160001</v>
      </c>
      <c r="C29" s="104">
        <f t="shared" si="0"/>
        <v>10457.062883467201</v>
      </c>
      <c r="D29" s="30">
        <f t="shared" si="1"/>
        <v>10938.087776106691</v>
      </c>
      <c r="E29" s="30">
        <f t="shared" si="2"/>
        <v>11441.239813807599</v>
      </c>
    </row>
    <row r="30" spans="1:6" ht="78.75" x14ac:dyDescent="0.25">
      <c r="A30" s="27" t="s">
        <v>419</v>
      </c>
      <c r="B30" s="30">
        <v>21040</v>
      </c>
      <c r="C30" s="104">
        <f t="shared" si="0"/>
        <v>21986.799999999999</v>
      </c>
      <c r="D30" s="30">
        <f t="shared" si="1"/>
        <v>22998.192800000001</v>
      </c>
      <c r="E30" s="30">
        <f t="shared" si="2"/>
        <v>24056.1096688</v>
      </c>
    </row>
    <row r="31" spans="1:6" ht="15.75" x14ac:dyDescent="0.25">
      <c r="A31" s="42" t="s">
        <v>338</v>
      </c>
      <c r="B31" s="30"/>
      <c r="C31" s="104"/>
      <c r="D31" s="30"/>
      <c r="E31" s="30"/>
    </row>
    <row r="32" spans="1:6" ht="31.5" x14ac:dyDescent="0.25">
      <c r="A32" s="32" t="s">
        <v>340</v>
      </c>
      <c r="B32" s="40" t="s">
        <v>337</v>
      </c>
      <c r="C32" s="98" t="s">
        <v>417</v>
      </c>
      <c r="D32" s="36" t="s">
        <v>438</v>
      </c>
      <c r="E32" s="36" t="s">
        <v>442</v>
      </c>
    </row>
    <row r="33" spans="1:5" ht="15.75" x14ac:dyDescent="0.25">
      <c r="A33" s="32" t="s">
        <v>321</v>
      </c>
      <c r="B33" s="39">
        <v>5.1999999999999998E-2</v>
      </c>
      <c r="C33" s="99">
        <v>4.4999999999999998E-2</v>
      </c>
      <c r="D33" s="38">
        <v>4.5999999999999999E-2</v>
      </c>
      <c r="E33" s="38">
        <v>4.5999999999999999E-2</v>
      </c>
    </row>
    <row r="34" spans="1:5" ht="15.75" x14ac:dyDescent="0.25">
      <c r="A34" s="32"/>
      <c r="B34" s="27"/>
      <c r="C34" s="105"/>
      <c r="D34" s="27"/>
      <c r="E34" s="27"/>
    </row>
    <row r="35" spans="1:5" ht="15.75" x14ac:dyDescent="0.25">
      <c r="A35" s="31" t="s">
        <v>320</v>
      </c>
      <c r="B35" s="43">
        <v>8.3684319264000013</v>
      </c>
      <c r="C35" s="104">
        <f t="shared" ref="C35:C47" si="3">B35*4.5/100+B35</f>
        <v>8.7450113630880022</v>
      </c>
      <c r="D35" s="30">
        <f t="shared" ref="D35:D47" si="4">+C35*4.6/100+C35</f>
        <v>9.1472818857900506</v>
      </c>
      <c r="E35" s="30">
        <f t="shared" ref="E35:E47" si="5">D35*4.6/100+D35</f>
        <v>9.5680568525363938</v>
      </c>
    </row>
    <row r="36" spans="1:5" ht="15.75" x14ac:dyDescent="0.25">
      <c r="A36" s="31" t="s">
        <v>23</v>
      </c>
      <c r="B36" s="43">
        <v>5.8932619200000005</v>
      </c>
      <c r="C36" s="104">
        <f t="shared" si="3"/>
        <v>6.1584587064000003</v>
      </c>
      <c r="D36" s="30">
        <f t="shared" si="4"/>
        <v>6.4417478068944005</v>
      </c>
      <c r="E36" s="30">
        <f t="shared" si="5"/>
        <v>6.7380682060115431</v>
      </c>
    </row>
    <row r="37" spans="1:5" ht="15.75" x14ac:dyDescent="0.25">
      <c r="A37" s="31" t="s">
        <v>319</v>
      </c>
      <c r="B37" s="43">
        <v>5.8932619200000005</v>
      </c>
      <c r="C37" s="104">
        <f t="shared" si="3"/>
        <v>6.1584587064000003</v>
      </c>
      <c r="D37" s="30">
        <f t="shared" si="4"/>
        <v>6.4417478068944005</v>
      </c>
      <c r="E37" s="30">
        <f t="shared" si="5"/>
        <v>6.7380682060115431</v>
      </c>
    </row>
    <row r="38" spans="1:5" ht="15.75" x14ac:dyDescent="0.25">
      <c r="A38" s="27" t="s">
        <v>318</v>
      </c>
      <c r="B38" s="30">
        <v>5.1507109180800006</v>
      </c>
      <c r="C38" s="104">
        <f t="shared" si="3"/>
        <v>5.3824929093936005</v>
      </c>
      <c r="D38" s="30">
        <f t="shared" si="4"/>
        <v>5.6300875832257065</v>
      </c>
      <c r="E38" s="30">
        <f t="shared" si="5"/>
        <v>5.8890716120540887</v>
      </c>
    </row>
    <row r="39" spans="1:5" ht="15.75" x14ac:dyDescent="0.25">
      <c r="A39" s="27" t="s">
        <v>317</v>
      </c>
      <c r="B39" s="30">
        <v>4.1252833440000005</v>
      </c>
      <c r="C39" s="104">
        <f t="shared" si="3"/>
        <v>4.3109210944800003</v>
      </c>
      <c r="D39" s="30">
        <f t="shared" si="4"/>
        <v>4.5092234648260803</v>
      </c>
      <c r="E39" s="30">
        <f t="shared" si="5"/>
        <v>4.7166477442080801</v>
      </c>
    </row>
    <row r="40" spans="1:5" ht="15.75" x14ac:dyDescent="0.25">
      <c r="A40" s="27" t="s">
        <v>316</v>
      </c>
      <c r="B40" s="30">
        <v>654.50566883520003</v>
      </c>
      <c r="C40" s="104">
        <f t="shared" si="3"/>
        <v>683.95842393278406</v>
      </c>
      <c r="D40" s="30">
        <f t="shared" si="4"/>
        <v>715.42051143369213</v>
      </c>
      <c r="E40" s="30">
        <f t="shared" si="5"/>
        <v>748.32985495964192</v>
      </c>
    </row>
    <row r="41" spans="1:5" ht="15.75" x14ac:dyDescent="0.25">
      <c r="A41" s="44" t="s">
        <v>329</v>
      </c>
      <c r="B41" s="28">
        <v>654.50566883520003</v>
      </c>
      <c r="C41" s="104">
        <f t="shared" si="3"/>
        <v>683.95842393278406</v>
      </c>
      <c r="D41" s="30">
        <f t="shared" si="4"/>
        <v>715.42051143369213</v>
      </c>
      <c r="E41" s="30">
        <f t="shared" si="5"/>
        <v>748.32985495964192</v>
      </c>
    </row>
    <row r="42" spans="1:5" ht="15.75" x14ac:dyDescent="0.25">
      <c r="A42" s="27" t="s">
        <v>315</v>
      </c>
      <c r="B42" s="30">
        <v>936.08572337279998</v>
      </c>
      <c r="C42" s="104">
        <f t="shared" si="3"/>
        <v>978.20958092457602</v>
      </c>
      <c r="D42" s="30">
        <f t="shared" si="4"/>
        <v>1023.2072216471065</v>
      </c>
      <c r="E42" s="30">
        <f t="shared" si="5"/>
        <v>1070.2747538428735</v>
      </c>
    </row>
    <row r="43" spans="1:5" ht="15.75" x14ac:dyDescent="0.25">
      <c r="A43" s="27" t="s">
        <v>314</v>
      </c>
      <c r="B43" s="30">
        <v>1441.8454613471999</v>
      </c>
      <c r="C43" s="104">
        <f t="shared" si="3"/>
        <v>1506.728507107824</v>
      </c>
      <c r="D43" s="30">
        <f t="shared" si="4"/>
        <v>1576.0380184347839</v>
      </c>
      <c r="E43" s="30">
        <f t="shared" si="5"/>
        <v>1648.535767282784</v>
      </c>
    </row>
    <row r="44" spans="1:5" ht="15.75" x14ac:dyDescent="0.25">
      <c r="A44" s="27" t="s">
        <v>313</v>
      </c>
      <c r="B44" s="30">
        <v>927.01010001600002</v>
      </c>
      <c r="C44" s="104">
        <f t="shared" si="3"/>
        <v>968.72555451671997</v>
      </c>
      <c r="D44" s="30">
        <f t="shared" si="4"/>
        <v>1013.286930024489</v>
      </c>
      <c r="E44" s="30">
        <f t="shared" si="5"/>
        <v>1059.8981288056154</v>
      </c>
    </row>
    <row r="45" spans="1:5" ht="15.75" x14ac:dyDescent="0.25">
      <c r="A45" s="27" t="s">
        <v>312</v>
      </c>
      <c r="B45" s="30">
        <v>2246.5114439040003</v>
      </c>
      <c r="C45" s="104">
        <f t="shared" si="3"/>
        <v>2347.6044588796804</v>
      </c>
      <c r="D45" s="30">
        <f t="shared" si="4"/>
        <v>2455.5942639881455</v>
      </c>
      <c r="E45" s="30">
        <f t="shared" si="5"/>
        <v>2568.5516001316</v>
      </c>
    </row>
    <row r="46" spans="1:5" ht="15.75" x14ac:dyDescent="0.25">
      <c r="A46" s="27" t="s">
        <v>311</v>
      </c>
      <c r="B46" s="30">
        <v>1027.7848788480001</v>
      </c>
      <c r="C46" s="104">
        <f t="shared" si="3"/>
        <v>1074.03519839616</v>
      </c>
      <c r="D46" s="30">
        <f t="shared" si="4"/>
        <v>1123.4408175223834</v>
      </c>
      <c r="E46" s="30">
        <f t="shared" si="5"/>
        <v>1175.1190951284132</v>
      </c>
    </row>
    <row r="47" spans="1:5" ht="15.75" x14ac:dyDescent="0.25">
      <c r="A47" s="44" t="s">
        <v>341</v>
      </c>
      <c r="B47" s="28">
        <v>589.32619199999999</v>
      </c>
      <c r="C47" s="104">
        <f t="shared" si="3"/>
        <v>615.84587064000004</v>
      </c>
      <c r="D47" s="30">
        <f t="shared" si="4"/>
        <v>644.17478068944001</v>
      </c>
      <c r="E47" s="30">
        <f t="shared" si="5"/>
        <v>673.8068206011543</v>
      </c>
    </row>
    <row r="48" spans="1:5" ht="15.75" x14ac:dyDescent="0.25">
      <c r="A48" s="27"/>
      <c r="B48" s="27"/>
      <c r="C48" s="105"/>
      <c r="D48" s="27"/>
      <c r="E48" s="27"/>
    </row>
    <row r="49" spans="1:5" ht="15.75" x14ac:dyDescent="0.25">
      <c r="A49" s="41" t="s">
        <v>339</v>
      </c>
      <c r="B49" s="27"/>
      <c r="C49" s="105"/>
      <c r="D49" s="27"/>
      <c r="E49" s="27"/>
    </row>
    <row r="50" spans="1:5" ht="31.5" x14ac:dyDescent="0.25">
      <c r="A50" s="32" t="s">
        <v>342</v>
      </c>
      <c r="B50" s="40" t="s">
        <v>337</v>
      </c>
      <c r="C50" s="36" t="s">
        <v>417</v>
      </c>
      <c r="D50" s="36" t="s">
        <v>438</v>
      </c>
      <c r="E50" s="36" t="s">
        <v>442</v>
      </c>
    </row>
    <row r="51" spans="1:5" ht="15.75" x14ac:dyDescent="0.25">
      <c r="A51" s="27"/>
      <c r="B51" s="39">
        <v>5.1999999999999998E-2</v>
      </c>
      <c r="C51" s="99">
        <v>4.4999999999999998E-2</v>
      </c>
      <c r="D51" s="38">
        <v>4.5999999999999999E-2</v>
      </c>
      <c r="E51" s="38">
        <v>4.5999999999999999E-2</v>
      </c>
    </row>
    <row r="52" spans="1:5" ht="15.75" x14ac:dyDescent="0.25">
      <c r="A52" s="27"/>
      <c r="B52" s="27"/>
      <c r="C52" s="105"/>
      <c r="D52" s="27"/>
      <c r="E52" s="27"/>
    </row>
    <row r="53" spans="1:5" ht="15.75" x14ac:dyDescent="0.25">
      <c r="A53" s="47" t="s">
        <v>343</v>
      </c>
      <c r="B53" s="49">
        <v>1597.0739803199999</v>
      </c>
      <c r="C53" s="106">
        <f t="shared" ref="C53:C57" si="6">B53*4.5/100+B53</f>
        <v>1668.9423094343999</v>
      </c>
      <c r="D53" s="51">
        <f t="shared" ref="D53:D57" si="7">+C53*4.6/100+C53</f>
        <v>1745.7136556683822</v>
      </c>
      <c r="E53" s="51">
        <f t="shared" ref="E53:E57" si="8">D53*4.6/100+D53</f>
        <v>1826.0164838291278</v>
      </c>
    </row>
    <row r="54" spans="1:5" ht="15.75" x14ac:dyDescent="0.25">
      <c r="A54" s="47" t="s">
        <v>345</v>
      </c>
      <c r="B54" s="49">
        <v>413.70698678399998</v>
      </c>
      <c r="C54" s="106">
        <f t="shared" si="6"/>
        <v>432.32380118928</v>
      </c>
      <c r="D54" s="51">
        <f t="shared" si="7"/>
        <v>452.2106960439869</v>
      </c>
      <c r="E54" s="51">
        <f t="shared" si="8"/>
        <v>473.0123880620103</v>
      </c>
    </row>
    <row r="55" spans="1:5" ht="15.75" x14ac:dyDescent="0.25">
      <c r="A55" s="47" t="s">
        <v>344</v>
      </c>
      <c r="B55" s="49">
        <v>53.275087756800005</v>
      </c>
      <c r="C55" s="106">
        <f t="shared" si="6"/>
        <v>55.672466705856003</v>
      </c>
      <c r="D55" s="51">
        <f t="shared" si="7"/>
        <v>58.233400174325382</v>
      </c>
      <c r="E55" s="51">
        <f t="shared" si="8"/>
        <v>60.912136582344353</v>
      </c>
    </row>
    <row r="56" spans="1:5" ht="15.75" x14ac:dyDescent="0.25">
      <c r="A56" s="47" t="s">
        <v>347</v>
      </c>
      <c r="B56" s="49">
        <v>53.039357280000004</v>
      </c>
      <c r="C56" s="106">
        <f t="shared" si="6"/>
        <v>55.426128357600007</v>
      </c>
      <c r="D56" s="51">
        <f t="shared" si="7"/>
        <v>57.975730262049609</v>
      </c>
      <c r="E56" s="51">
        <f t="shared" si="8"/>
        <v>60.642613854103892</v>
      </c>
    </row>
    <row r="57" spans="1:5" ht="15.75" x14ac:dyDescent="0.25">
      <c r="A57" s="47" t="s">
        <v>346</v>
      </c>
      <c r="B57" s="49">
        <v>10.607871456000002</v>
      </c>
      <c r="C57" s="106">
        <f t="shared" si="6"/>
        <v>11.085225671520002</v>
      </c>
      <c r="D57" s="51">
        <f t="shared" si="7"/>
        <v>11.595146052409921</v>
      </c>
      <c r="E57" s="51">
        <f t="shared" si="8"/>
        <v>12.128522770820778</v>
      </c>
    </row>
    <row r="58" spans="1:5" ht="15.75" x14ac:dyDescent="0.25">
      <c r="A58" s="47"/>
      <c r="B58" s="40"/>
      <c r="C58" s="98"/>
      <c r="D58" s="36"/>
      <c r="E58" s="36"/>
    </row>
    <row r="59" spans="1:5" ht="15.75" x14ac:dyDescent="0.25">
      <c r="A59" s="42" t="s">
        <v>338</v>
      </c>
      <c r="B59" s="49"/>
      <c r="C59" s="107"/>
      <c r="D59" s="50"/>
      <c r="E59" s="50"/>
    </row>
    <row r="60" spans="1:5" ht="31.5" x14ac:dyDescent="0.25">
      <c r="A60" s="32" t="s">
        <v>342</v>
      </c>
      <c r="B60" s="40" t="s">
        <v>337</v>
      </c>
      <c r="C60" s="36" t="s">
        <v>417</v>
      </c>
      <c r="D60" s="36" t="s">
        <v>438</v>
      </c>
      <c r="E60" s="36" t="s">
        <v>442</v>
      </c>
    </row>
    <row r="61" spans="1:5" ht="15.75" x14ac:dyDescent="0.25">
      <c r="A61" s="47"/>
      <c r="B61" s="39">
        <v>5.1999999999999998E-2</v>
      </c>
      <c r="C61" s="99">
        <v>4.4999999999999998E-2</v>
      </c>
      <c r="D61" s="38">
        <v>4.5999999999999999E-2</v>
      </c>
      <c r="E61" s="38">
        <v>4.5999999999999999E-2</v>
      </c>
    </row>
    <row r="62" spans="1:5" ht="15.75" x14ac:dyDescent="0.25">
      <c r="A62" s="47"/>
      <c r="B62" s="49"/>
      <c r="C62" s="107"/>
      <c r="D62" s="50"/>
      <c r="E62" s="50"/>
    </row>
    <row r="63" spans="1:5" ht="15.75" x14ac:dyDescent="0.25">
      <c r="A63" s="47" t="s">
        <v>343</v>
      </c>
      <c r="B63" s="49">
        <v>755.51617814400004</v>
      </c>
      <c r="C63" s="106">
        <f t="shared" ref="C63:C67" si="9">B63*4.5/100+B63</f>
        <v>789.51440616048001</v>
      </c>
      <c r="D63" s="51">
        <f t="shared" ref="D63:D67" si="10">+C63*4.6/100+C63</f>
        <v>825.83206884386209</v>
      </c>
      <c r="E63" s="51">
        <f t="shared" ref="E63:E67" si="11">D63*4.6/100+D63</f>
        <v>863.82034401067972</v>
      </c>
    </row>
    <row r="64" spans="1:5" ht="15.75" x14ac:dyDescent="0.25">
      <c r="A64" s="47" t="s">
        <v>345</v>
      </c>
      <c r="B64" s="49">
        <v>218.05069104</v>
      </c>
      <c r="C64" s="106">
        <f t="shared" si="9"/>
        <v>227.86297213680001</v>
      </c>
      <c r="D64" s="51">
        <f t="shared" si="10"/>
        <v>238.34466885509281</v>
      </c>
      <c r="E64" s="51">
        <f t="shared" si="11"/>
        <v>249.30852362242706</v>
      </c>
    </row>
    <row r="65" spans="1:5" ht="15.75" x14ac:dyDescent="0.25">
      <c r="A65" s="47" t="s">
        <v>344</v>
      </c>
      <c r="B65" s="49">
        <v>27.109004832</v>
      </c>
      <c r="C65" s="106">
        <f t="shared" si="9"/>
        <v>28.328910049440001</v>
      </c>
      <c r="D65" s="51">
        <f t="shared" si="10"/>
        <v>29.632039911714241</v>
      </c>
      <c r="E65" s="51">
        <f t="shared" si="11"/>
        <v>30.995113747653097</v>
      </c>
    </row>
    <row r="66" spans="1:5" ht="15.75" x14ac:dyDescent="0.25">
      <c r="A66" s="47" t="s">
        <v>347</v>
      </c>
      <c r="B66" s="49">
        <v>27.109004832</v>
      </c>
      <c r="C66" s="106">
        <f t="shared" si="9"/>
        <v>28.328910049440001</v>
      </c>
      <c r="D66" s="51">
        <f t="shared" si="10"/>
        <v>29.632039911714241</v>
      </c>
      <c r="E66" s="51">
        <f t="shared" si="11"/>
        <v>30.995113747653097</v>
      </c>
    </row>
    <row r="67" spans="1:5" ht="15.75" x14ac:dyDescent="0.25">
      <c r="A67" s="47" t="s">
        <v>346</v>
      </c>
      <c r="B67" s="49">
        <v>5.8932619200000005</v>
      </c>
      <c r="C67" s="106">
        <f t="shared" si="9"/>
        <v>6.1584587064000003</v>
      </c>
      <c r="D67" s="51">
        <f t="shared" si="10"/>
        <v>6.4417478068944005</v>
      </c>
      <c r="E67" s="51">
        <f t="shared" si="11"/>
        <v>6.7380682060115431</v>
      </c>
    </row>
    <row r="68" spans="1:5" ht="15.75" x14ac:dyDescent="0.25">
      <c r="A68" s="46"/>
      <c r="B68" s="47"/>
      <c r="C68" s="108"/>
      <c r="D68" s="48"/>
      <c r="E68" s="48"/>
    </row>
    <row r="69" spans="1:5" ht="31.5" x14ac:dyDescent="0.25">
      <c r="A69" s="32" t="s">
        <v>420</v>
      </c>
      <c r="C69" s="23"/>
    </row>
    <row r="70" spans="1:5" x14ac:dyDescent="0.25">
      <c r="C70" s="23"/>
    </row>
    <row r="71" spans="1:5" ht="47.25" customHeight="1" x14ac:dyDescent="0.25">
      <c r="A71" s="32" t="s">
        <v>421</v>
      </c>
      <c r="B71" s="139" t="s">
        <v>422</v>
      </c>
      <c r="C71" s="139"/>
      <c r="D71" s="139"/>
      <c r="E71" s="139"/>
    </row>
    <row r="72" spans="1:5" ht="15.75" x14ac:dyDescent="0.25">
      <c r="B72" s="40" t="s">
        <v>337</v>
      </c>
      <c r="C72" s="98" t="s">
        <v>417</v>
      </c>
      <c r="D72" s="36" t="s">
        <v>438</v>
      </c>
      <c r="E72" s="36" t="s">
        <v>442</v>
      </c>
    </row>
    <row r="73" spans="1:5" ht="15.75" x14ac:dyDescent="0.25">
      <c r="B73" s="39">
        <v>5.1999999999999998E-2</v>
      </c>
      <c r="C73" s="99">
        <v>4.4999999999999998E-2</v>
      </c>
      <c r="D73" s="38">
        <v>4.5999999999999999E-2</v>
      </c>
      <c r="E73" s="38">
        <v>4.5999999999999999E-2</v>
      </c>
    </row>
    <row r="74" spans="1:5" ht="15.75" x14ac:dyDescent="0.25">
      <c r="A74" s="47" t="s">
        <v>423</v>
      </c>
      <c r="B74" s="49">
        <v>6092.6580000000004</v>
      </c>
      <c r="C74" s="106">
        <f t="shared" ref="C74:C89" si="12">B74*4.5/100+B74</f>
        <v>6366.8276100000003</v>
      </c>
      <c r="D74" s="51">
        <f t="shared" ref="D74:D89" si="13">+C74*4.6/100+C74</f>
        <v>6659.7016800600004</v>
      </c>
      <c r="E74" s="51">
        <f t="shared" ref="E74:E89" si="14">D74*4.6/100+D74</f>
        <v>6966.0479573427601</v>
      </c>
    </row>
    <row r="75" spans="1:5" ht="15.75" x14ac:dyDescent="0.25">
      <c r="A75" s="47" t="s">
        <v>424</v>
      </c>
      <c r="B75" s="49">
        <v>7200.4139999999998</v>
      </c>
      <c r="C75" s="106">
        <f t="shared" si="12"/>
        <v>7524.4326299999993</v>
      </c>
      <c r="D75" s="51">
        <f t="shared" si="13"/>
        <v>7870.5565309799995</v>
      </c>
      <c r="E75" s="51">
        <f t="shared" si="14"/>
        <v>8232.6021314050795</v>
      </c>
    </row>
    <row r="76" spans="1:5" ht="15.75" x14ac:dyDescent="0.25">
      <c r="A76" s="47" t="s">
        <v>393</v>
      </c>
      <c r="B76" s="49">
        <v>9415.9259999999995</v>
      </c>
      <c r="C76" s="106">
        <f t="shared" si="12"/>
        <v>9839.6426699999993</v>
      </c>
      <c r="D76" s="51">
        <f t="shared" si="13"/>
        <v>10292.266232819999</v>
      </c>
      <c r="E76" s="51">
        <f t="shared" si="14"/>
        <v>10765.710479529718</v>
      </c>
    </row>
    <row r="77" spans="1:5" ht="15.75" x14ac:dyDescent="0.25">
      <c r="A77" s="47" t="s">
        <v>394</v>
      </c>
      <c r="B77" s="49">
        <v>11631.438</v>
      </c>
      <c r="C77" s="106">
        <f t="shared" si="12"/>
        <v>12154.852709999999</v>
      </c>
      <c r="D77" s="51">
        <f t="shared" si="13"/>
        <v>12713.975934659999</v>
      </c>
      <c r="E77" s="51">
        <f t="shared" si="14"/>
        <v>13298.818827654359</v>
      </c>
    </row>
    <row r="78" spans="1:5" ht="15.75" x14ac:dyDescent="0.25">
      <c r="A78" s="47" t="s">
        <v>425</v>
      </c>
      <c r="B78" s="49">
        <v>8308.17</v>
      </c>
      <c r="C78" s="106">
        <f t="shared" si="12"/>
        <v>8682.0376500000002</v>
      </c>
      <c r="D78" s="51">
        <f t="shared" si="13"/>
        <v>9081.4113818999995</v>
      </c>
      <c r="E78" s="51">
        <f t="shared" si="14"/>
        <v>9499.1563054673989</v>
      </c>
    </row>
    <row r="79" spans="1:5" ht="15.75" x14ac:dyDescent="0.25">
      <c r="A79" s="47" t="s">
        <v>426</v>
      </c>
      <c r="B79" s="49">
        <v>8308.17</v>
      </c>
      <c r="C79" s="106">
        <f t="shared" si="12"/>
        <v>8682.0376500000002</v>
      </c>
      <c r="D79" s="51">
        <f t="shared" si="13"/>
        <v>9081.4113818999995</v>
      </c>
      <c r="E79" s="51">
        <f t="shared" si="14"/>
        <v>9499.1563054673989</v>
      </c>
    </row>
    <row r="80" spans="1:5" ht="15.75" x14ac:dyDescent="0.25">
      <c r="A80" s="47" t="s">
        <v>427</v>
      </c>
      <c r="B80" s="49">
        <v>6092.6580000000004</v>
      </c>
      <c r="C80" s="106">
        <f t="shared" si="12"/>
        <v>6366.8276100000003</v>
      </c>
      <c r="D80" s="51">
        <f t="shared" si="13"/>
        <v>6659.7016800600004</v>
      </c>
      <c r="E80" s="51">
        <f t="shared" si="14"/>
        <v>6966.0479573427601</v>
      </c>
    </row>
    <row r="81" spans="1:5" ht="15.75" x14ac:dyDescent="0.25">
      <c r="A81" s="47" t="s">
        <v>428</v>
      </c>
      <c r="B81" s="49">
        <v>11077.56</v>
      </c>
      <c r="C81" s="106">
        <f t="shared" si="12"/>
        <v>11576.0502</v>
      </c>
      <c r="D81" s="51">
        <f t="shared" si="13"/>
        <v>12108.5485092</v>
      </c>
      <c r="E81" s="51">
        <f t="shared" si="14"/>
        <v>12665.541740623199</v>
      </c>
    </row>
    <row r="82" spans="1:5" ht="15.75" x14ac:dyDescent="0.25">
      <c r="A82" s="47" t="s">
        <v>429</v>
      </c>
      <c r="B82" s="49">
        <v>11077.56</v>
      </c>
      <c r="C82" s="106">
        <f t="shared" si="12"/>
        <v>11576.0502</v>
      </c>
      <c r="D82" s="51">
        <f t="shared" si="13"/>
        <v>12108.5485092</v>
      </c>
      <c r="E82" s="51">
        <f t="shared" si="14"/>
        <v>12665.541740623199</v>
      </c>
    </row>
    <row r="83" spans="1:5" ht="15.75" x14ac:dyDescent="0.25">
      <c r="A83" s="47" t="s">
        <v>430</v>
      </c>
      <c r="B83" s="49">
        <v>16616.34</v>
      </c>
      <c r="C83" s="106">
        <f t="shared" si="12"/>
        <v>17364.0753</v>
      </c>
      <c r="D83" s="51">
        <f t="shared" si="13"/>
        <v>18162.822763799999</v>
      </c>
      <c r="E83" s="51">
        <f t="shared" si="14"/>
        <v>18998.312610934798</v>
      </c>
    </row>
    <row r="84" spans="1:5" ht="15.75" x14ac:dyDescent="0.25">
      <c r="A84" s="47" t="s">
        <v>431</v>
      </c>
      <c r="B84" s="49">
        <v>33232.68</v>
      </c>
      <c r="C84" s="106">
        <f t="shared" si="12"/>
        <v>34728.150600000001</v>
      </c>
      <c r="D84" s="51">
        <f t="shared" si="13"/>
        <v>36325.645527599998</v>
      </c>
      <c r="E84" s="51">
        <f t="shared" si="14"/>
        <v>37996.625221869595</v>
      </c>
    </row>
    <row r="85" spans="1:5" ht="15.75" x14ac:dyDescent="0.25">
      <c r="A85" s="47" t="s">
        <v>432</v>
      </c>
      <c r="B85" s="49">
        <v>55387.8</v>
      </c>
      <c r="C85" s="106">
        <f t="shared" si="12"/>
        <v>57880.251000000004</v>
      </c>
      <c r="D85" s="51">
        <f t="shared" si="13"/>
        <v>60542.742546000001</v>
      </c>
      <c r="E85" s="51">
        <f t="shared" si="14"/>
        <v>63327.708703116004</v>
      </c>
    </row>
    <row r="86" spans="1:5" ht="15.75" x14ac:dyDescent="0.25">
      <c r="A86" s="47" t="s">
        <v>433</v>
      </c>
      <c r="B86" s="49">
        <v>6092.6580000000004</v>
      </c>
      <c r="C86" s="106">
        <f t="shared" si="12"/>
        <v>6366.8276100000003</v>
      </c>
      <c r="D86" s="51">
        <f t="shared" si="13"/>
        <v>6659.7016800600004</v>
      </c>
      <c r="E86" s="51">
        <f t="shared" si="14"/>
        <v>6966.0479573427601</v>
      </c>
    </row>
    <row r="87" spans="1:5" ht="15.75" x14ac:dyDescent="0.25">
      <c r="A87" s="47" t="s">
        <v>434</v>
      </c>
      <c r="B87" s="49">
        <v>11077.56</v>
      </c>
      <c r="C87" s="106">
        <f t="shared" si="12"/>
        <v>11576.0502</v>
      </c>
      <c r="D87" s="51">
        <f t="shared" si="13"/>
        <v>12108.5485092</v>
      </c>
      <c r="E87" s="51">
        <f t="shared" si="14"/>
        <v>12665.541740623199</v>
      </c>
    </row>
    <row r="88" spans="1:5" ht="15.75" x14ac:dyDescent="0.25">
      <c r="A88" s="47" t="s">
        <v>435</v>
      </c>
      <c r="B88" s="49">
        <v>11077.56</v>
      </c>
      <c r="C88" s="106">
        <f t="shared" si="12"/>
        <v>11576.0502</v>
      </c>
      <c r="D88" s="51">
        <f t="shared" si="13"/>
        <v>12108.5485092</v>
      </c>
      <c r="E88" s="51">
        <f t="shared" si="14"/>
        <v>12665.541740623199</v>
      </c>
    </row>
    <row r="89" spans="1:5" ht="15.75" x14ac:dyDescent="0.25">
      <c r="A89" s="47" t="s">
        <v>436</v>
      </c>
      <c r="B89" s="49">
        <v>11077.56</v>
      </c>
      <c r="C89" s="106">
        <f t="shared" si="12"/>
        <v>11576.0502</v>
      </c>
      <c r="D89" s="51">
        <f t="shared" si="13"/>
        <v>12108.5485092</v>
      </c>
      <c r="E89" s="51">
        <f t="shared" si="14"/>
        <v>12665.541740623199</v>
      </c>
    </row>
    <row r="91" spans="1:5" ht="15.75" x14ac:dyDescent="0.25">
      <c r="A91" s="120"/>
    </row>
    <row r="92" spans="1:5" ht="15.75" x14ac:dyDescent="0.25">
      <c r="A92" s="120"/>
    </row>
    <row r="93" spans="1:5" ht="15.75" x14ac:dyDescent="0.25">
      <c r="A93" s="120"/>
    </row>
  </sheetData>
  <mergeCells count="1">
    <mergeCell ref="B71:E7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workbookViewId="0">
      <selection activeCell="C18" sqref="C18"/>
    </sheetView>
  </sheetViews>
  <sheetFormatPr defaultRowHeight="15" x14ac:dyDescent="0.25"/>
  <cols>
    <col min="1" max="1" width="58.140625" bestFit="1" customWidth="1"/>
    <col min="2" max="2" width="11.28515625" bestFit="1" customWidth="1"/>
    <col min="3" max="3" width="11" style="97" customWidth="1"/>
    <col min="4" max="4" width="12.28515625" customWidth="1"/>
    <col min="5" max="5" width="11.28515625" bestFit="1" customWidth="1"/>
  </cols>
  <sheetData>
    <row r="1" spans="1:5" ht="18.75" x14ac:dyDescent="0.3">
      <c r="A1" s="57" t="s">
        <v>415</v>
      </c>
      <c r="B1" s="57"/>
      <c r="C1" s="96"/>
      <c r="D1" s="23"/>
    </row>
    <row r="2" spans="1:5" s="23" customFormat="1" ht="18.75" x14ac:dyDescent="0.3">
      <c r="A2" s="119" t="s">
        <v>439</v>
      </c>
      <c r="B2" s="26"/>
      <c r="C2" s="96"/>
    </row>
    <row r="4" spans="1:5" ht="19.5" thickBot="1" x14ac:dyDescent="0.35">
      <c r="A4" s="58" t="s">
        <v>365</v>
      </c>
    </row>
    <row r="5" spans="1:5" ht="15.75" thickTop="1" x14ac:dyDescent="0.25"/>
    <row r="6" spans="1:5" ht="15.75" x14ac:dyDescent="0.25">
      <c r="A6" s="62" t="s">
        <v>385</v>
      </c>
      <c r="B6" s="40" t="s">
        <v>337</v>
      </c>
      <c r="C6" s="98" t="s">
        <v>417</v>
      </c>
      <c r="D6" s="36" t="s">
        <v>438</v>
      </c>
      <c r="E6" s="36" t="s">
        <v>442</v>
      </c>
    </row>
    <row r="7" spans="1:5" ht="15.75" x14ac:dyDescent="0.25">
      <c r="B7" s="39">
        <v>5.1999999999999998E-2</v>
      </c>
      <c r="C7" s="99">
        <v>4.4999999999999998E-2</v>
      </c>
      <c r="D7" s="38">
        <v>4.5999999999999999E-2</v>
      </c>
      <c r="E7" s="38">
        <v>4.5999999999999999E-2</v>
      </c>
    </row>
    <row r="8" spans="1:5" ht="15.75" x14ac:dyDescent="0.25">
      <c r="B8" s="39"/>
      <c r="C8" s="99"/>
      <c r="D8" s="38"/>
      <c r="E8" s="38"/>
    </row>
    <row r="9" spans="1:5" ht="15.75" x14ac:dyDescent="0.25">
      <c r="A9" s="53" t="s">
        <v>375</v>
      </c>
      <c r="B9" s="61">
        <v>1081.0599666048001</v>
      </c>
      <c r="C9" s="100">
        <f t="shared" ref="C9:C54" si="0">B9*4.5/100+B9</f>
        <v>1129.7076651020161</v>
      </c>
      <c r="D9" s="61">
        <f t="shared" ref="D9:D54" si="1">+C9*4.6/100+C9</f>
        <v>1181.6742176967089</v>
      </c>
      <c r="E9" s="61">
        <f t="shared" ref="E9:E54" si="2">D9*4.6/100+D9</f>
        <v>1236.0312317107575</v>
      </c>
    </row>
    <row r="10" spans="1:5" ht="15.75" x14ac:dyDescent="0.25">
      <c r="A10" s="54" t="s">
        <v>376</v>
      </c>
      <c r="B10" s="61">
        <v>0</v>
      </c>
      <c r="C10" s="100">
        <f t="shared" si="0"/>
        <v>0</v>
      </c>
      <c r="D10" s="61">
        <f t="shared" si="1"/>
        <v>0</v>
      </c>
      <c r="E10" s="61">
        <f t="shared" si="2"/>
        <v>0</v>
      </c>
    </row>
    <row r="11" spans="1:5" ht="15.75" x14ac:dyDescent="0.25">
      <c r="A11" s="54"/>
      <c r="B11" s="61">
        <v>0</v>
      </c>
      <c r="C11" s="100">
        <f t="shared" si="0"/>
        <v>0</v>
      </c>
      <c r="D11" s="61">
        <f t="shared" si="1"/>
        <v>0</v>
      </c>
      <c r="E11" s="61">
        <f t="shared" si="2"/>
        <v>0</v>
      </c>
    </row>
    <row r="12" spans="1:5" ht="15.75" x14ac:dyDescent="0.25">
      <c r="A12" s="53" t="s">
        <v>368</v>
      </c>
      <c r="B12" s="61">
        <v>3023.2433649600007</v>
      </c>
      <c r="C12" s="100">
        <f t="shared" si="0"/>
        <v>3159.2893163832009</v>
      </c>
      <c r="D12" s="61">
        <f t="shared" si="1"/>
        <v>3304.616624936828</v>
      </c>
      <c r="E12" s="61">
        <f t="shared" si="2"/>
        <v>3456.6289896839221</v>
      </c>
    </row>
    <row r="13" spans="1:5" ht="15.75" x14ac:dyDescent="0.25">
      <c r="A13" s="54" t="s">
        <v>349</v>
      </c>
      <c r="B13" s="61">
        <v>0</v>
      </c>
      <c r="C13" s="100">
        <f t="shared" si="0"/>
        <v>0</v>
      </c>
      <c r="D13" s="61">
        <f t="shared" si="1"/>
        <v>0</v>
      </c>
      <c r="E13" s="61">
        <f t="shared" si="2"/>
        <v>0</v>
      </c>
    </row>
    <row r="14" spans="1:5" ht="15.75" x14ac:dyDescent="0.25">
      <c r="B14" s="61">
        <v>0</v>
      </c>
      <c r="C14" s="100">
        <f t="shared" si="0"/>
        <v>0</v>
      </c>
      <c r="D14" s="61">
        <f t="shared" si="1"/>
        <v>0</v>
      </c>
      <c r="E14" s="61">
        <f t="shared" si="2"/>
        <v>0</v>
      </c>
    </row>
    <row r="15" spans="1:5" ht="15.75" x14ac:dyDescent="0.25">
      <c r="A15" s="53" t="s">
        <v>369</v>
      </c>
      <c r="B15" s="61">
        <v>4931.4815746559998</v>
      </c>
      <c r="C15" s="100">
        <f t="shared" si="0"/>
        <v>5153.3982455155201</v>
      </c>
      <c r="D15" s="61">
        <f t="shared" si="1"/>
        <v>5390.4545648092344</v>
      </c>
      <c r="E15" s="61">
        <f t="shared" si="2"/>
        <v>5638.4154747904595</v>
      </c>
    </row>
    <row r="16" spans="1:5" ht="15.75" x14ac:dyDescent="0.25">
      <c r="A16" s="54" t="s">
        <v>350</v>
      </c>
      <c r="B16" s="61">
        <v>0</v>
      </c>
      <c r="C16" s="100">
        <f t="shared" si="0"/>
        <v>0</v>
      </c>
      <c r="D16" s="61">
        <f t="shared" si="1"/>
        <v>0</v>
      </c>
      <c r="E16" s="61">
        <f t="shared" si="2"/>
        <v>0</v>
      </c>
    </row>
    <row r="17" spans="1:5" ht="15.75" x14ac:dyDescent="0.25">
      <c r="B17" s="61">
        <v>0</v>
      </c>
      <c r="C17" s="100">
        <f t="shared" si="0"/>
        <v>0</v>
      </c>
      <c r="D17" s="61">
        <f t="shared" si="1"/>
        <v>0</v>
      </c>
      <c r="E17" s="61">
        <f t="shared" si="2"/>
        <v>0</v>
      </c>
    </row>
    <row r="18" spans="1:5" ht="15.75" x14ac:dyDescent="0.25">
      <c r="A18" s="54" t="s">
        <v>370</v>
      </c>
      <c r="B18" s="61">
        <v>10300.243183776</v>
      </c>
      <c r="C18" s="100">
        <f t="shared" si="0"/>
        <v>10763.754127045919</v>
      </c>
      <c r="D18" s="61">
        <f t="shared" si="1"/>
        <v>11258.886816890032</v>
      </c>
      <c r="E18" s="61">
        <f t="shared" si="2"/>
        <v>11776.795610466974</v>
      </c>
    </row>
    <row r="19" spans="1:5" ht="15.75" x14ac:dyDescent="0.25">
      <c r="B19" s="61">
        <v>0</v>
      </c>
      <c r="C19" s="100">
        <f t="shared" si="0"/>
        <v>0</v>
      </c>
      <c r="D19" s="61">
        <f t="shared" si="1"/>
        <v>0</v>
      </c>
      <c r="E19" s="61">
        <f t="shared" si="2"/>
        <v>0</v>
      </c>
    </row>
    <row r="20" spans="1:5" ht="15.75" x14ac:dyDescent="0.25">
      <c r="A20" s="53" t="s">
        <v>371</v>
      </c>
      <c r="B20" s="61">
        <v>5214.358146816001</v>
      </c>
      <c r="C20" s="100">
        <f t="shared" si="0"/>
        <v>5449.0042634227211</v>
      </c>
      <c r="D20" s="61">
        <f t="shared" si="1"/>
        <v>5699.6584595401664</v>
      </c>
      <c r="E20" s="61">
        <f t="shared" si="2"/>
        <v>5961.8427486790142</v>
      </c>
    </row>
    <row r="21" spans="1:5" ht="15.75" x14ac:dyDescent="0.25">
      <c r="A21" s="55" t="s">
        <v>351</v>
      </c>
      <c r="B21" s="61">
        <v>0</v>
      </c>
      <c r="C21" s="100">
        <f t="shared" si="0"/>
        <v>0</v>
      </c>
      <c r="D21" s="61">
        <f t="shared" si="1"/>
        <v>0</v>
      </c>
      <c r="E21" s="61">
        <f t="shared" si="2"/>
        <v>0</v>
      </c>
    </row>
    <row r="22" spans="1:5" ht="15.75" x14ac:dyDescent="0.25">
      <c r="A22" s="54" t="s">
        <v>352</v>
      </c>
      <c r="B22" s="61">
        <v>0</v>
      </c>
      <c r="C22" s="100">
        <f t="shared" si="0"/>
        <v>0</v>
      </c>
      <c r="D22" s="61">
        <f t="shared" si="1"/>
        <v>0</v>
      </c>
      <c r="E22" s="61">
        <f t="shared" si="2"/>
        <v>0</v>
      </c>
    </row>
    <row r="23" spans="1:5" ht="15.75" x14ac:dyDescent="0.25">
      <c r="B23" s="61">
        <v>0</v>
      </c>
      <c r="C23" s="100">
        <f t="shared" si="0"/>
        <v>0</v>
      </c>
      <c r="D23" s="61">
        <f t="shared" si="1"/>
        <v>0</v>
      </c>
      <c r="E23" s="61">
        <f t="shared" si="2"/>
        <v>0</v>
      </c>
    </row>
    <row r="24" spans="1:5" ht="31.5" customHeight="1" x14ac:dyDescent="0.25">
      <c r="A24" s="53" t="s">
        <v>372</v>
      </c>
      <c r="B24" s="61">
        <v>2566.3977009216001</v>
      </c>
      <c r="C24" s="100">
        <f t="shared" si="0"/>
        <v>2681.8855974630719</v>
      </c>
      <c r="D24" s="61">
        <f t="shared" si="1"/>
        <v>2805.2523349463731</v>
      </c>
      <c r="E24" s="61">
        <f t="shared" si="2"/>
        <v>2934.2939423539065</v>
      </c>
    </row>
    <row r="25" spans="1:5" ht="15.75" x14ac:dyDescent="0.25">
      <c r="A25" s="54"/>
      <c r="B25" s="61">
        <v>0</v>
      </c>
      <c r="C25" s="100">
        <f t="shared" si="0"/>
        <v>0</v>
      </c>
      <c r="D25" s="61">
        <f t="shared" si="1"/>
        <v>0</v>
      </c>
      <c r="E25" s="61">
        <f t="shared" si="2"/>
        <v>0</v>
      </c>
    </row>
    <row r="26" spans="1:5" ht="15.75" x14ac:dyDescent="0.25">
      <c r="A26" s="54" t="s">
        <v>373</v>
      </c>
      <c r="B26" s="61">
        <v>707.42716087680014</v>
      </c>
      <c r="C26" s="100">
        <f t="shared" si="0"/>
        <v>739.26138311625618</v>
      </c>
      <c r="D26" s="61">
        <f t="shared" si="1"/>
        <v>773.26740673960398</v>
      </c>
      <c r="E26" s="61">
        <f t="shared" si="2"/>
        <v>808.83770744962578</v>
      </c>
    </row>
    <row r="27" spans="1:5" ht="15.75" x14ac:dyDescent="0.25">
      <c r="B27" s="61">
        <v>0</v>
      </c>
      <c r="C27" s="100">
        <f t="shared" si="0"/>
        <v>0</v>
      </c>
      <c r="D27" s="61">
        <f t="shared" si="1"/>
        <v>0</v>
      </c>
      <c r="E27" s="61">
        <f t="shared" si="2"/>
        <v>0</v>
      </c>
    </row>
    <row r="28" spans="1:5" ht="15.75" x14ac:dyDescent="0.25">
      <c r="A28" s="53" t="s">
        <v>374</v>
      </c>
      <c r="B28" s="61">
        <v>1188.1994683104001</v>
      </c>
      <c r="C28" s="100">
        <f t="shared" si="0"/>
        <v>1241.6684443843681</v>
      </c>
      <c r="D28" s="61">
        <f t="shared" si="1"/>
        <v>1298.7851928260491</v>
      </c>
      <c r="E28" s="61">
        <f t="shared" si="2"/>
        <v>1358.5293116960472</v>
      </c>
    </row>
    <row r="29" spans="1:5" ht="15.75" x14ac:dyDescent="0.25">
      <c r="A29" s="55" t="s">
        <v>353</v>
      </c>
      <c r="B29" s="61">
        <v>0</v>
      </c>
      <c r="C29" s="100">
        <f t="shared" si="0"/>
        <v>0</v>
      </c>
      <c r="D29" s="61">
        <f t="shared" si="1"/>
        <v>0</v>
      </c>
      <c r="E29" s="61">
        <f t="shared" si="2"/>
        <v>0</v>
      </c>
    </row>
    <row r="30" spans="1:5" ht="15.75" x14ac:dyDescent="0.25">
      <c r="A30" s="54" t="s">
        <v>354</v>
      </c>
      <c r="B30" s="61">
        <v>0</v>
      </c>
      <c r="C30" s="100">
        <f t="shared" si="0"/>
        <v>0</v>
      </c>
      <c r="D30" s="61">
        <f t="shared" si="1"/>
        <v>0</v>
      </c>
      <c r="E30" s="61">
        <f t="shared" si="2"/>
        <v>0</v>
      </c>
    </row>
    <row r="31" spans="1:5" ht="15.75" x14ac:dyDescent="0.25">
      <c r="B31" s="61">
        <v>0</v>
      </c>
      <c r="C31" s="100">
        <f t="shared" si="0"/>
        <v>0</v>
      </c>
      <c r="D31" s="61">
        <f t="shared" si="1"/>
        <v>0</v>
      </c>
      <c r="E31" s="61">
        <f t="shared" si="2"/>
        <v>0</v>
      </c>
    </row>
    <row r="32" spans="1:5" ht="15.75" x14ac:dyDescent="0.25">
      <c r="A32" s="53" t="s">
        <v>363</v>
      </c>
      <c r="B32" s="61">
        <v>1188.1994683104001</v>
      </c>
      <c r="C32" s="100">
        <f t="shared" si="0"/>
        <v>1241.6684443843681</v>
      </c>
      <c r="D32" s="61">
        <f t="shared" si="1"/>
        <v>1298.7851928260491</v>
      </c>
      <c r="E32" s="61">
        <f t="shared" si="2"/>
        <v>1358.5293116960472</v>
      </c>
    </row>
    <row r="33" spans="1:5" ht="15.75" x14ac:dyDescent="0.25">
      <c r="A33" s="55" t="s">
        <v>355</v>
      </c>
      <c r="B33" s="61">
        <v>0</v>
      </c>
      <c r="C33" s="100">
        <f t="shared" si="0"/>
        <v>0</v>
      </c>
      <c r="D33" s="61">
        <f t="shared" si="1"/>
        <v>0</v>
      </c>
      <c r="E33" s="61">
        <f t="shared" si="2"/>
        <v>0</v>
      </c>
    </row>
    <row r="34" spans="1:5" ht="15.75" x14ac:dyDescent="0.25">
      <c r="A34" s="54" t="s">
        <v>388</v>
      </c>
      <c r="B34" s="61">
        <v>0</v>
      </c>
      <c r="C34" s="100">
        <f t="shared" si="0"/>
        <v>0</v>
      </c>
      <c r="D34" s="61">
        <f t="shared" si="1"/>
        <v>0</v>
      </c>
      <c r="E34" s="61">
        <f t="shared" si="2"/>
        <v>0</v>
      </c>
    </row>
    <row r="35" spans="1:5" ht="15.75" x14ac:dyDescent="0.25">
      <c r="A35" s="56"/>
      <c r="B35" s="61">
        <v>0</v>
      </c>
      <c r="C35" s="100">
        <f t="shared" si="0"/>
        <v>0</v>
      </c>
      <c r="D35" s="61">
        <f t="shared" si="1"/>
        <v>0</v>
      </c>
      <c r="E35" s="61">
        <f t="shared" si="2"/>
        <v>0</v>
      </c>
    </row>
    <row r="36" spans="1:5" ht="15.75" x14ac:dyDescent="0.25">
      <c r="B36" s="61">
        <v>0</v>
      </c>
      <c r="C36" s="100">
        <f t="shared" si="0"/>
        <v>0</v>
      </c>
      <c r="D36" s="61">
        <f t="shared" si="1"/>
        <v>0</v>
      </c>
      <c r="E36" s="61">
        <f t="shared" si="2"/>
        <v>0</v>
      </c>
    </row>
    <row r="37" spans="1:5" ht="15.75" x14ac:dyDescent="0.25">
      <c r="A37" s="53" t="s">
        <v>362</v>
      </c>
      <c r="B37" s="61">
        <v>119.043890784</v>
      </c>
      <c r="C37" s="100">
        <f t="shared" si="0"/>
        <v>124.40086586928</v>
      </c>
      <c r="D37" s="61">
        <f t="shared" si="1"/>
        <v>130.12330569926687</v>
      </c>
      <c r="E37" s="61">
        <f t="shared" si="2"/>
        <v>136.10897776143315</v>
      </c>
    </row>
    <row r="38" spans="1:5" ht="15.75" x14ac:dyDescent="0.25">
      <c r="A38" s="54" t="s">
        <v>356</v>
      </c>
      <c r="B38" s="61">
        <v>0</v>
      </c>
      <c r="C38" s="100">
        <f t="shared" si="0"/>
        <v>0</v>
      </c>
      <c r="D38" s="61">
        <f t="shared" si="1"/>
        <v>0</v>
      </c>
      <c r="E38" s="61">
        <f t="shared" si="2"/>
        <v>0</v>
      </c>
    </row>
    <row r="39" spans="1:5" ht="15.75" x14ac:dyDescent="0.25">
      <c r="B39" s="61">
        <v>0</v>
      </c>
      <c r="C39" s="100">
        <f t="shared" si="0"/>
        <v>0</v>
      </c>
      <c r="D39" s="61">
        <f t="shared" si="1"/>
        <v>0</v>
      </c>
      <c r="E39" s="61">
        <f t="shared" si="2"/>
        <v>0</v>
      </c>
    </row>
    <row r="40" spans="1:5" ht="15.75" x14ac:dyDescent="0.25">
      <c r="A40" s="53" t="s">
        <v>359</v>
      </c>
      <c r="B40" s="61">
        <v>220.5258610464</v>
      </c>
      <c r="C40" s="100">
        <f t="shared" si="0"/>
        <v>230.449524793488</v>
      </c>
      <c r="D40" s="61">
        <f t="shared" si="1"/>
        <v>241.05020293398843</v>
      </c>
      <c r="E40" s="61">
        <f t="shared" si="2"/>
        <v>252.1385122689519</v>
      </c>
    </row>
    <row r="41" spans="1:5" ht="15.75" x14ac:dyDescent="0.25">
      <c r="A41" s="54" t="s">
        <v>357</v>
      </c>
      <c r="B41" s="61">
        <v>0</v>
      </c>
      <c r="C41" s="100">
        <f t="shared" si="0"/>
        <v>0</v>
      </c>
      <c r="D41" s="61">
        <f t="shared" si="1"/>
        <v>0</v>
      </c>
      <c r="E41" s="61">
        <f t="shared" si="2"/>
        <v>0</v>
      </c>
    </row>
    <row r="42" spans="1:5" ht="15.75" x14ac:dyDescent="0.25">
      <c r="B42" s="61">
        <v>0</v>
      </c>
      <c r="C42" s="100">
        <f t="shared" si="0"/>
        <v>0</v>
      </c>
      <c r="D42" s="61">
        <f t="shared" si="1"/>
        <v>0</v>
      </c>
      <c r="E42" s="61">
        <f t="shared" si="2"/>
        <v>0</v>
      </c>
    </row>
    <row r="43" spans="1:5" ht="15.75" x14ac:dyDescent="0.25">
      <c r="A43" s="53" t="s">
        <v>360</v>
      </c>
      <c r="B43" s="61">
        <v>970.5023729856</v>
      </c>
      <c r="C43" s="100">
        <f t="shared" si="0"/>
        <v>1014.174979769952</v>
      </c>
      <c r="D43" s="61">
        <f t="shared" si="1"/>
        <v>1060.8270288393699</v>
      </c>
      <c r="E43" s="61">
        <f t="shared" si="2"/>
        <v>1109.6250721659808</v>
      </c>
    </row>
    <row r="44" spans="1:5" ht="15.75" x14ac:dyDescent="0.25">
      <c r="A44" s="55" t="s">
        <v>358</v>
      </c>
      <c r="B44" s="61">
        <v>0</v>
      </c>
      <c r="C44" s="100">
        <f t="shared" si="0"/>
        <v>0</v>
      </c>
      <c r="D44" s="61">
        <f t="shared" si="1"/>
        <v>0</v>
      </c>
      <c r="E44" s="61">
        <f t="shared" si="2"/>
        <v>0</v>
      </c>
    </row>
    <row r="45" spans="1:5" ht="15.75" x14ac:dyDescent="0.25">
      <c r="A45" s="54" t="s">
        <v>386</v>
      </c>
      <c r="B45" s="61">
        <v>0</v>
      </c>
      <c r="C45" s="100">
        <f t="shared" si="0"/>
        <v>0</v>
      </c>
      <c r="D45" s="61">
        <f t="shared" si="1"/>
        <v>0</v>
      </c>
      <c r="E45" s="61">
        <f t="shared" si="2"/>
        <v>0</v>
      </c>
    </row>
    <row r="46" spans="1:5" ht="15.75" x14ac:dyDescent="0.25">
      <c r="A46" s="56" t="s">
        <v>364</v>
      </c>
      <c r="B46" s="61">
        <v>0</v>
      </c>
      <c r="C46" s="100">
        <f t="shared" si="0"/>
        <v>0</v>
      </c>
      <c r="D46" s="61">
        <f t="shared" si="1"/>
        <v>0</v>
      </c>
      <c r="E46" s="61">
        <f t="shared" si="2"/>
        <v>0</v>
      </c>
    </row>
    <row r="47" spans="1:5" ht="15.75" x14ac:dyDescent="0.25">
      <c r="A47" s="53"/>
      <c r="B47" s="61">
        <v>0</v>
      </c>
      <c r="C47" s="100">
        <f t="shared" si="0"/>
        <v>0</v>
      </c>
      <c r="D47" s="61">
        <f t="shared" si="1"/>
        <v>0</v>
      </c>
      <c r="E47" s="61">
        <f t="shared" si="2"/>
        <v>0</v>
      </c>
    </row>
    <row r="48" spans="1:5" ht="31.5" x14ac:dyDescent="0.25">
      <c r="A48" s="53" t="s">
        <v>361</v>
      </c>
      <c r="B48" s="61">
        <v>1187.0208159263998</v>
      </c>
      <c r="C48" s="100">
        <f t="shared" si="0"/>
        <v>1240.4367526430879</v>
      </c>
      <c r="D48" s="61">
        <f t="shared" si="1"/>
        <v>1297.4968432646699</v>
      </c>
      <c r="E48" s="61">
        <f t="shared" si="2"/>
        <v>1357.1816980548447</v>
      </c>
    </row>
    <row r="49" spans="1:9" ht="15.75" x14ac:dyDescent="0.25">
      <c r="A49" s="55"/>
      <c r="B49" s="61">
        <v>0</v>
      </c>
      <c r="C49" s="100">
        <f t="shared" si="0"/>
        <v>0</v>
      </c>
      <c r="D49" s="61">
        <f t="shared" si="1"/>
        <v>0</v>
      </c>
      <c r="E49" s="61">
        <f t="shared" si="2"/>
        <v>0</v>
      </c>
    </row>
    <row r="50" spans="1:9" ht="47.25" x14ac:dyDescent="0.25">
      <c r="A50" s="53" t="s">
        <v>387</v>
      </c>
      <c r="B50" s="61">
        <v>1199.9859921504001</v>
      </c>
      <c r="C50" s="100">
        <f t="shared" si="0"/>
        <v>1253.985361797168</v>
      </c>
      <c r="D50" s="61">
        <f t="shared" si="1"/>
        <v>1311.6686884398378</v>
      </c>
      <c r="E50" s="61">
        <f t="shared" si="2"/>
        <v>1372.0054481080704</v>
      </c>
    </row>
    <row r="51" spans="1:9" ht="15.75" x14ac:dyDescent="0.25">
      <c r="B51" s="61">
        <v>0</v>
      </c>
      <c r="C51" s="100">
        <f t="shared" si="0"/>
        <v>0</v>
      </c>
      <c r="D51" s="61">
        <f t="shared" si="1"/>
        <v>0</v>
      </c>
      <c r="E51" s="61">
        <f t="shared" si="2"/>
        <v>0</v>
      </c>
    </row>
    <row r="52" spans="1:9" ht="15.75" x14ac:dyDescent="0.25">
      <c r="A52" s="63" t="s">
        <v>390</v>
      </c>
      <c r="B52" s="61">
        <v>109.02534552</v>
      </c>
      <c r="C52" s="100">
        <f t="shared" si="0"/>
        <v>113.93148606840001</v>
      </c>
      <c r="D52" s="61">
        <f t="shared" si="1"/>
        <v>119.1723344275464</v>
      </c>
      <c r="E52" s="61">
        <f t="shared" si="2"/>
        <v>124.65426181121353</v>
      </c>
    </row>
    <row r="53" spans="1:9" ht="15.75" x14ac:dyDescent="0.25">
      <c r="B53" s="61">
        <v>0</v>
      </c>
      <c r="C53" s="100">
        <f t="shared" si="0"/>
        <v>0</v>
      </c>
      <c r="D53" s="61">
        <f t="shared" si="1"/>
        <v>0</v>
      </c>
      <c r="E53" s="61">
        <f t="shared" si="2"/>
        <v>0</v>
      </c>
    </row>
    <row r="54" spans="1:9" ht="15.75" x14ac:dyDescent="0.25">
      <c r="A54" s="54" t="s">
        <v>389</v>
      </c>
      <c r="B54" s="61">
        <v>109.02534552</v>
      </c>
      <c r="C54" s="100">
        <f t="shared" si="0"/>
        <v>113.93148606840001</v>
      </c>
      <c r="D54" s="61">
        <f t="shared" si="1"/>
        <v>119.1723344275464</v>
      </c>
      <c r="E54" s="61">
        <f t="shared" si="2"/>
        <v>124.65426181121353</v>
      </c>
    </row>
    <row r="55" spans="1:9" ht="15.75" x14ac:dyDescent="0.25">
      <c r="B55">
        <v>0</v>
      </c>
      <c r="C55" s="100">
        <f t="shared" ref="C55" si="3">B55*5.2/100+B55</f>
        <v>0</v>
      </c>
    </row>
    <row r="57" spans="1:9" ht="43.5" x14ac:dyDescent="0.25">
      <c r="A57" s="69" t="s">
        <v>407</v>
      </c>
    </row>
    <row r="58" spans="1:9" ht="15.75" x14ac:dyDescent="0.25">
      <c r="B58" s="40" t="s">
        <v>337</v>
      </c>
      <c r="C58" s="98" t="s">
        <v>417</v>
      </c>
      <c r="D58" s="36" t="s">
        <v>438</v>
      </c>
      <c r="E58" s="36" t="s">
        <v>442</v>
      </c>
    </row>
    <row r="59" spans="1:9" ht="15.75" x14ac:dyDescent="0.25">
      <c r="B59" s="39">
        <v>5.1999999999999998E-2</v>
      </c>
      <c r="C59" s="99">
        <v>4.4999999999999998E-2</v>
      </c>
      <c r="D59" s="38">
        <v>4.5999999999999999E-2</v>
      </c>
      <c r="E59" s="38">
        <v>4.5999999999999999E-2</v>
      </c>
    </row>
    <row r="60" spans="1:9" x14ac:dyDescent="0.25">
      <c r="A60" s="68" t="s">
        <v>408</v>
      </c>
      <c r="C60" s="101"/>
      <c r="D60" s="64"/>
      <c r="E60" s="64"/>
    </row>
    <row r="61" spans="1:9" x14ac:dyDescent="0.25">
      <c r="B61" s="64"/>
      <c r="C61" s="101"/>
      <c r="D61" s="64"/>
      <c r="E61" s="64"/>
    </row>
    <row r="62" spans="1:9" ht="15.75" x14ac:dyDescent="0.25">
      <c r="A62" s="65" t="s">
        <v>391</v>
      </c>
      <c r="B62" s="61">
        <v>6092.6580000000004</v>
      </c>
      <c r="C62" s="100">
        <f t="shared" ref="C62:C77" si="4">B62*4.5/100+B62</f>
        <v>6366.8276100000003</v>
      </c>
      <c r="D62" s="61">
        <f t="shared" ref="D62:D77" si="5">+C62*4.6/100+C62</f>
        <v>6659.7016800600004</v>
      </c>
      <c r="E62" s="61">
        <f t="shared" ref="E62:E77" si="6">D62*4.6/100+D62</f>
        <v>6966.0479573427601</v>
      </c>
      <c r="G62" s="66"/>
      <c r="I62" s="66"/>
    </row>
    <row r="63" spans="1:9" ht="15.75" x14ac:dyDescent="0.25">
      <c r="A63" s="65" t="s">
        <v>392</v>
      </c>
      <c r="B63" s="61">
        <v>7200.4139999999998</v>
      </c>
      <c r="C63" s="100">
        <f t="shared" si="4"/>
        <v>7524.4326299999993</v>
      </c>
      <c r="D63" s="61">
        <f t="shared" si="5"/>
        <v>7870.5565309799995</v>
      </c>
      <c r="E63" s="61">
        <f t="shared" si="6"/>
        <v>8232.6021314050795</v>
      </c>
      <c r="F63" s="66"/>
      <c r="H63" s="66"/>
    </row>
    <row r="64" spans="1:9" ht="15.75" x14ac:dyDescent="0.25">
      <c r="A64" s="66" t="s">
        <v>393</v>
      </c>
      <c r="B64" s="61">
        <v>9415.9259999999995</v>
      </c>
      <c r="C64" s="100">
        <f t="shared" si="4"/>
        <v>9839.6426699999993</v>
      </c>
      <c r="D64" s="61">
        <f t="shared" si="5"/>
        <v>10292.266232819999</v>
      </c>
      <c r="E64" s="61">
        <f t="shared" si="6"/>
        <v>10765.710479529718</v>
      </c>
      <c r="G64" s="66"/>
      <c r="I64" s="66"/>
    </row>
    <row r="65" spans="1:9" ht="15.75" x14ac:dyDescent="0.25">
      <c r="A65" s="66" t="s">
        <v>394</v>
      </c>
      <c r="B65" s="61">
        <v>11631.438</v>
      </c>
      <c r="C65" s="100">
        <f t="shared" si="4"/>
        <v>12154.852709999999</v>
      </c>
      <c r="D65" s="61">
        <f t="shared" si="5"/>
        <v>12713.975934659999</v>
      </c>
      <c r="E65" s="61">
        <f t="shared" si="6"/>
        <v>13298.818827654359</v>
      </c>
      <c r="G65" s="66"/>
      <c r="I65" s="66"/>
    </row>
    <row r="66" spans="1:9" ht="15.75" x14ac:dyDescent="0.25">
      <c r="A66" s="65" t="s">
        <v>395</v>
      </c>
      <c r="B66" s="61">
        <v>8308.17</v>
      </c>
      <c r="C66" s="100">
        <f t="shared" si="4"/>
        <v>8682.0376500000002</v>
      </c>
      <c r="D66" s="61">
        <f t="shared" si="5"/>
        <v>9081.4113818999995</v>
      </c>
      <c r="E66" s="61">
        <f t="shared" si="6"/>
        <v>9499.1563054673989</v>
      </c>
      <c r="G66" s="66"/>
      <c r="I66" s="65"/>
    </row>
    <row r="67" spans="1:9" ht="15.75" x14ac:dyDescent="0.25">
      <c r="A67" s="65" t="s">
        <v>396</v>
      </c>
      <c r="B67" s="61">
        <v>8308.17</v>
      </c>
      <c r="C67" s="100">
        <f t="shared" si="4"/>
        <v>8682.0376500000002</v>
      </c>
      <c r="D67" s="61">
        <f t="shared" si="5"/>
        <v>9081.4113818999995</v>
      </c>
      <c r="E67" s="61">
        <f t="shared" si="6"/>
        <v>9499.1563054673989</v>
      </c>
      <c r="G67" s="66"/>
      <c r="I67" s="65"/>
    </row>
    <row r="68" spans="1:9" ht="15.75" x14ac:dyDescent="0.25">
      <c r="A68" s="67" t="s">
        <v>397</v>
      </c>
      <c r="B68" s="61">
        <v>6092.6580000000004</v>
      </c>
      <c r="C68" s="100">
        <f t="shared" si="4"/>
        <v>6366.8276100000003</v>
      </c>
      <c r="D68" s="61">
        <f t="shared" si="5"/>
        <v>6659.7016800600004</v>
      </c>
      <c r="E68" s="61">
        <f t="shared" si="6"/>
        <v>6966.0479573427601</v>
      </c>
      <c r="F68" s="66"/>
      <c r="H68" s="66"/>
    </row>
    <row r="69" spans="1:9" ht="15.75" x14ac:dyDescent="0.25">
      <c r="A69" s="67" t="s">
        <v>398</v>
      </c>
      <c r="B69" s="61">
        <v>11077.56</v>
      </c>
      <c r="C69" s="100">
        <f t="shared" si="4"/>
        <v>11576.0502</v>
      </c>
      <c r="D69" s="61">
        <f t="shared" si="5"/>
        <v>12108.5485092</v>
      </c>
      <c r="E69" s="61">
        <f t="shared" si="6"/>
        <v>12665.541740623199</v>
      </c>
      <c r="F69" s="66"/>
      <c r="H69" s="65"/>
    </row>
    <row r="70" spans="1:9" ht="15.75" x14ac:dyDescent="0.25">
      <c r="A70" s="67" t="s">
        <v>399</v>
      </c>
      <c r="B70" s="61">
        <v>11077.56</v>
      </c>
      <c r="C70" s="100">
        <f t="shared" si="4"/>
        <v>11576.0502</v>
      </c>
      <c r="D70" s="61">
        <f t="shared" si="5"/>
        <v>12108.5485092</v>
      </c>
      <c r="E70" s="61">
        <f t="shared" si="6"/>
        <v>12665.541740623199</v>
      </c>
      <c r="F70" s="66"/>
      <c r="H70" s="65"/>
    </row>
    <row r="71" spans="1:9" ht="15.75" x14ac:dyDescent="0.25">
      <c r="A71" s="67" t="s">
        <v>400</v>
      </c>
      <c r="B71" s="61">
        <v>16616.34</v>
      </c>
      <c r="C71" s="100">
        <f t="shared" si="4"/>
        <v>17364.0753</v>
      </c>
      <c r="D71" s="61">
        <f t="shared" si="5"/>
        <v>18162.822763799999</v>
      </c>
      <c r="E71" s="61">
        <f t="shared" si="6"/>
        <v>18998.312610934798</v>
      </c>
      <c r="G71" s="66"/>
      <c r="I71" s="65"/>
    </row>
    <row r="72" spans="1:9" ht="15.75" x14ac:dyDescent="0.25">
      <c r="A72" s="67" t="s">
        <v>401</v>
      </c>
      <c r="B72" s="61">
        <v>33232.68</v>
      </c>
      <c r="C72" s="100">
        <f t="shared" si="4"/>
        <v>34728.150600000001</v>
      </c>
      <c r="D72" s="61">
        <f t="shared" si="5"/>
        <v>36325.645527599998</v>
      </c>
      <c r="E72" s="61">
        <f t="shared" si="6"/>
        <v>37996.625221869595</v>
      </c>
      <c r="F72" s="65"/>
    </row>
    <row r="73" spans="1:9" ht="15.75" x14ac:dyDescent="0.25">
      <c r="A73" s="67" t="s">
        <v>402</v>
      </c>
      <c r="B73" s="61">
        <v>55387.8</v>
      </c>
      <c r="C73" s="100">
        <f t="shared" si="4"/>
        <v>57880.251000000004</v>
      </c>
      <c r="D73" s="61">
        <f t="shared" si="5"/>
        <v>60542.742546000001</v>
      </c>
      <c r="E73" s="61">
        <f t="shared" si="6"/>
        <v>63327.708703116004</v>
      </c>
      <c r="G73" s="65"/>
    </row>
    <row r="74" spans="1:9" ht="15.75" x14ac:dyDescent="0.25">
      <c r="A74" s="66" t="s">
        <v>403</v>
      </c>
      <c r="B74" s="61">
        <v>6092.6580000000004</v>
      </c>
      <c r="C74" s="100">
        <f t="shared" si="4"/>
        <v>6366.8276100000003</v>
      </c>
      <c r="D74" s="61">
        <f t="shared" si="5"/>
        <v>6659.7016800600004</v>
      </c>
      <c r="E74" s="61">
        <f t="shared" si="6"/>
        <v>6966.0479573427601</v>
      </c>
      <c r="F74" s="66"/>
      <c r="H74" s="65"/>
    </row>
    <row r="75" spans="1:9" ht="15.75" x14ac:dyDescent="0.25">
      <c r="A75" s="66" t="s">
        <v>404</v>
      </c>
      <c r="B75" s="61">
        <v>11077.56</v>
      </c>
      <c r="C75" s="100">
        <f t="shared" si="4"/>
        <v>11576.0502</v>
      </c>
      <c r="D75" s="61">
        <f t="shared" si="5"/>
        <v>12108.5485092</v>
      </c>
      <c r="E75" s="61">
        <f t="shared" si="6"/>
        <v>12665.541740623199</v>
      </c>
      <c r="F75" s="65"/>
    </row>
    <row r="76" spans="1:9" ht="15.75" x14ac:dyDescent="0.25">
      <c r="A76" s="66" t="s">
        <v>405</v>
      </c>
      <c r="B76" s="61">
        <v>11077.56</v>
      </c>
      <c r="C76" s="100">
        <f t="shared" si="4"/>
        <v>11576.0502</v>
      </c>
      <c r="D76" s="61">
        <f t="shared" si="5"/>
        <v>12108.5485092</v>
      </c>
      <c r="E76" s="61">
        <f t="shared" si="6"/>
        <v>12665.541740623199</v>
      </c>
      <c r="F76" s="65"/>
    </row>
    <row r="77" spans="1:9" ht="15.75" x14ac:dyDescent="0.25">
      <c r="A77" s="66" t="s">
        <v>406</v>
      </c>
      <c r="B77" s="61">
        <v>11077.56</v>
      </c>
      <c r="C77" s="100">
        <f t="shared" si="4"/>
        <v>11576.0502</v>
      </c>
      <c r="D77" s="61">
        <f t="shared" si="5"/>
        <v>12108.5485092</v>
      </c>
      <c r="E77" s="61">
        <f t="shared" si="6"/>
        <v>12665.541740623199</v>
      </c>
      <c r="G77" s="65"/>
    </row>
    <row r="78" spans="1:9" x14ac:dyDescent="0.25">
      <c r="B78" s="64"/>
      <c r="C78" s="101"/>
      <c r="D78" s="64"/>
      <c r="E78" s="64"/>
    </row>
    <row r="79" spans="1:9" x14ac:dyDescent="0.25">
      <c r="B79" s="64"/>
      <c r="C79" s="101"/>
      <c r="D79" s="64"/>
      <c r="E79" s="64"/>
    </row>
    <row r="80" spans="1:9" x14ac:dyDescent="0.25">
      <c r="B80" s="64"/>
      <c r="C80" s="101"/>
      <c r="D80" s="64"/>
      <c r="E80" s="64"/>
    </row>
    <row r="81" spans="2:5" x14ac:dyDescent="0.25">
      <c r="B81" s="64"/>
      <c r="C81" s="101"/>
      <c r="D81" s="64"/>
      <c r="E81" s="64"/>
    </row>
    <row r="82" spans="2:5" x14ac:dyDescent="0.25">
      <c r="B82" s="64"/>
      <c r="C82" s="101"/>
      <c r="D82" s="64"/>
      <c r="E82" s="64"/>
    </row>
    <row r="83" spans="2:5" x14ac:dyDescent="0.25">
      <c r="B83" s="64"/>
      <c r="C83" s="101"/>
      <c r="D83" s="64"/>
      <c r="E83" s="64"/>
    </row>
    <row r="84" spans="2:5" x14ac:dyDescent="0.25">
      <c r="B84" s="64"/>
      <c r="C84" s="101"/>
      <c r="D84" s="64"/>
      <c r="E84" s="64"/>
    </row>
    <row r="85" spans="2:5" x14ac:dyDescent="0.25">
      <c r="B85" s="64"/>
      <c r="C85" s="101"/>
      <c r="D85" s="64"/>
      <c r="E85" s="64"/>
    </row>
    <row r="86" spans="2:5" x14ac:dyDescent="0.25">
      <c r="B86" s="64"/>
      <c r="C86" s="101"/>
      <c r="D86" s="64"/>
      <c r="E86" s="64"/>
    </row>
    <row r="87" spans="2:5" x14ac:dyDescent="0.25">
      <c r="B87" s="64"/>
      <c r="C87" s="101"/>
      <c r="D87" s="64"/>
      <c r="E87" s="64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workbookViewId="0">
      <selection activeCell="H15" sqref="H15"/>
    </sheetView>
  </sheetViews>
  <sheetFormatPr defaultRowHeight="15" x14ac:dyDescent="0.25"/>
  <cols>
    <col min="1" max="1" width="56.85546875" bestFit="1" customWidth="1"/>
    <col min="2" max="2" width="10.140625" bestFit="1" customWidth="1"/>
    <col min="3" max="3" width="13.140625" style="97" customWidth="1"/>
    <col min="4" max="4" width="12.28515625" customWidth="1"/>
    <col min="5" max="5" width="13.85546875" customWidth="1"/>
  </cols>
  <sheetData>
    <row r="1" spans="1:5" ht="18.75" x14ac:dyDescent="0.3">
      <c r="A1" s="57" t="s">
        <v>416</v>
      </c>
    </row>
    <row r="2" spans="1:5" s="23" customFormat="1" ht="18.75" x14ac:dyDescent="0.3">
      <c r="A2" s="119" t="s">
        <v>439</v>
      </c>
      <c r="B2" s="96"/>
    </row>
    <row r="3" spans="1:5" ht="15.75" x14ac:dyDescent="0.25">
      <c r="B3" s="40" t="s">
        <v>337</v>
      </c>
      <c r="C3" s="98" t="s">
        <v>417</v>
      </c>
      <c r="D3" s="36" t="s">
        <v>438</v>
      </c>
      <c r="E3" s="36" t="s">
        <v>442</v>
      </c>
    </row>
    <row r="4" spans="1:5" ht="15.75" x14ac:dyDescent="0.25">
      <c r="B4" s="39">
        <v>5.1999999999999998E-2</v>
      </c>
      <c r="C4" s="99">
        <v>4.4999999999999998E-2</v>
      </c>
      <c r="D4" s="38">
        <v>4.5999999999999999E-2</v>
      </c>
      <c r="E4" s="38">
        <v>4.5999999999999999E-2</v>
      </c>
    </row>
    <row r="5" spans="1:5" ht="15.75" thickBot="1" x14ac:dyDescent="0.3">
      <c r="A5" s="8" t="s">
        <v>22</v>
      </c>
      <c r="B5" s="2"/>
      <c r="C5" s="102"/>
      <c r="D5" s="6"/>
      <c r="E5" s="6"/>
    </row>
    <row r="6" spans="1:5" ht="15.75" thickTop="1" x14ac:dyDescent="0.25">
      <c r="A6" s="5" t="s">
        <v>25</v>
      </c>
      <c r="B6" s="2">
        <v>176.79785760000001</v>
      </c>
      <c r="C6" s="102">
        <f t="shared" ref="C6:C48" si="0">B6*4.5/100+B6</f>
        <v>184.75376119200001</v>
      </c>
      <c r="D6" s="6">
        <f t="shared" ref="D6:D48" si="1">+C6*4.6/100+C6</f>
        <v>193.25243420683202</v>
      </c>
      <c r="E6" s="6">
        <f t="shared" ref="E6:E48" si="2">D6*4.6/100+D6</f>
        <v>202.14204618034628</v>
      </c>
    </row>
    <row r="7" spans="1:5" x14ac:dyDescent="0.25">
      <c r="A7" s="5" t="s">
        <v>24</v>
      </c>
      <c r="B7" s="2">
        <v>424.31485824000004</v>
      </c>
      <c r="C7" s="102">
        <f t="shared" si="0"/>
        <v>443.40902686080005</v>
      </c>
      <c r="D7" s="6">
        <f t="shared" si="1"/>
        <v>463.80584209639687</v>
      </c>
      <c r="E7" s="6">
        <f t="shared" si="2"/>
        <v>485.14091083283114</v>
      </c>
    </row>
    <row r="8" spans="1:5" x14ac:dyDescent="0.25">
      <c r="A8" s="5"/>
      <c r="B8" s="2">
        <v>0</v>
      </c>
      <c r="C8" s="102">
        <f t="shared" si="0"/>
        <v>0</v>
      </c>
      <c r="D8" s="6">
        <f t="shared" si="1"/>
        <v>0</v>
      </c>
      <c r="E8" s="6">
        <f t="shared" si="2"/>
        <v>0</v>
      </c>
    </row>
    <row r="9" spans="1:5" x14ac:dyDescent="0.25">
      <c r="A9" s="5"/>
      <c r="B9" s="2">
        <v>0</v>
      </c>
      <c r="C9" s="102">
        <f t="shared" si="0"/>
        <v>0</v>
      </c>
      <c r="D9" s="6">
        <f t="shared" si="1"/>
        <v>0</v>
      </c>
      <c r="E9" s="6">
        <f t="shared" si="2"/>
        <v>0</v>
      </c>
    </row>
    <row r="10" spans="1:5" x14ac:dyDescent="0.25">
      <c r="A10" s="5" t="s">
        <v>26</v>
      </c>
      <c r="B10" s="2">
        <v>695.40490656000009</v>
      </c>
      <c r="C10" s="102">
        <f t="shared" si="0"/>
        <v>726.69812735520009</v>
      </c>
      <c r="D10" s="6">
        <f t="shared" si="1"/>
        <v>760.12624121353929</v>
      </c>
      <c r="E10" s="6">
        <f t="shared" si="2"/>
        <v>795.0920483093621</v>
      </c>
    </row>
    <row r="11" spans="1:5" x14ac:dyDescent="0.25">
      <c r="A11" s="5" t="s">
        <v>27</v>
      </c>
      <c r="B11" s="2">
        <v>388.95528672</v>
      </c>
      <c r="C11" s="102">
        <f t="shared" si="0"/>
        <v>406.45827462239998</v>
      </c>
      <c r="D11" s="6">
        <f t="shared" si="1"/>
        <v>425.15535525503037</v>
      </c>
      <c r="E11" s="6">
        <f t="shared" si="2"/>
        <v>444.71250159676174</v>
      </c>
    </row>
    <row r="12" spans="1:5" x14ac:dyDescent="0.25">
      <c r="A12" s="5" t="s">
        <v>28</v>
      </c>
      <c r="B12" s="2">
        <v>1650.1133376</v>
      </c>
      <c r="C12" s="102">
        <f t="shared" si="0"/>
        <v>1724.3684377920001</v>
      </c>
      <c r="D12" s="6">
        <f t="shared" si="1"/>
        <v>1803.6893859304321</v>
      </c>
      <c r="E12" s="6">
        <f t="shared" si="2"/>
        <v>1886.6590976832319</v>
      </c>
    </row>
    <row r="13" spans="1:5" x14ac:dyDescent="0.25">
      <c r="A13" s="5" t="s">
        <v>29</v>
      </c>
      <c r="B13" s="2">
        <v>795.59035920000008</v>
      </c>
      <c r="C13" s="102">
        <f t="shared" si="0"/>
        <v>831.39192536400014</v>
      </c>
      <c r="D13" s="6">
        <f t="shared" si="1"/>
        <v>869.63595393074411</v>
      </c>
      <c r="E13" s="6">
        <f t="shared" si="2"/>
        <v>909.63920781155832</v>
      </c>
    </row>
    <row r="14" spans="1:5" x14ac:dyDescent="0.25">
      <c r="A14" s="5" t="s">
        <v>30</v>
      </c>
      <c r="B14" s="2">
        <v>159.11807184000003</v>
      </c>
      <c r="C14" s="102">
        <f t="shared" si="0"/>
        <v>166.27838507280003</v>
      </c>
      <c r="D14" s="6">
        <f t="shared" si="1"/>
        <v>173.92719078614883</v>
      </c>
      <c r="E14" s="6">
        <f t="shared" si="2"/>
        <v>181.92784156231167</v>
      </c>
    </row>
    <row r="15" spans="1:5" x14ac:dyDescent="0.25">
      <c r="A15" s="5" t="s">
        <v>62</v>
      </c>
      <c r="B15" s="2">
        <v>0</v>
      </c>
      <c r="C15" s="102">
        <f t="shared" si="0"/>
        <v>0</v>
      </c>
      <c r="D15" s="6">
        <f t="shared" si="1"/>
        <v>0</v>
      </c>
      <c r="E15" s="6">
        <f t="shared" si="2"/>
        <v>0</v>
      </c>
    </row>
    <row r="16" spans="1:5" x14ac:dyDescent="0.25">
      <c r="A16" s="5"/>
      <c r="B16" s="2">
        <v>0</v>
      </c>
      <c r="C16" s="102">
        <f t="shared" si="0"/>
        <v>0</v>
      </c>
      <c r="D16" s="6">
        <f t="shared" si="1"/>
        <v>0</v>
      </c>
      <c r="E16" s="6">
        <f t="shared" si="2"/>
        <v>0</v>
      </c>
    </row>
    <row r="17" spans="1:5" ht="15.75" thickBot="1" x14ac:dyDescent="0.3">
      <c r="A17" s="8" t="s">
        <v>31</v>
      </c>
      <c r="B17" s="2">
        <v>0</v>
      </c>
      <c r="C17" s="102">
        <f t="shared" si="0"/>
        <v>0</v>
      </c>
      <c r="D17" s="6">
        <f t="shared" si="1"/>
        <v>0</v>
      </c>
      <c r="E17" s="6">
        <f t="shared" si="2"/>
        <v>0</v>
      </c>
    </row>
    <row r="18" spans="1:5" ht="15.75" thickTop="1" x14ac:dyDescent="0.25">
      <c r="A18" s="10" t="s">
        <v>34</v>
      </c>
      <c r="B18" s="2">
        <v>1650.1133376</v>
      </c>
      <c r="C18" s="102">
        <f t="shared" si="0"/>
        <v>1724.3684377920001</v>
      </c>
      <c r="D18" s="6">
        <f t="shared" si="1"/>
        <v>1803.6893859304321</v>
      </c>
      <c r="E18" s="6">
        <f t="shared" si="2"/>
        <v>1886.6590976832319</v>
      </c>
    </row>
    <row r="19" spans="1:5" x14ac:dyDescent="0.25">
      <c r="A19" s="10" t="s">
        <v>32</v>
      </c>
      <c r="B19" s="2">
        <v>707.19143040000006</v>
      </c>
      <c r="C19" s="102">
        <f t="shared" si="0"/>
        <v>739.01504476800005</v>
      </c>
      <c r="D19" s="6">
        <f t="shared" si="1"/>
        <v>773.00973682732808</v>
      </c>
      <c r="E19" s="6">
        <f t="shared" si="2"/>
        <v>808.56818472138514</v>
      </c>
    </row>
    <row r="20" spans="1:5" x14ac:dyDescent="0.25">
      <c r="A20" s="10" t="s">
        <v>33</v>
      </c>
      <c r="B20" s="2">
        <v>1060.7871456</v>
      </c>
      <c r="C20" s="102">
        <f t="shared" si="0"/>
        <v>1108.522567152</v>
      </c>
      <c r="D20" s="6">
        <f t="shared" si="1"/>
        <v>1159.5146052409921</v>
      </c>
      <c r="E20" s="6">
        <f t="shared" si="2"/>
        <v>1212.8522770820778</v>
      </c>
    </row>
    <row r="21" spans="1:5" x14ac:dyDescent="0.25">
      <c r="A21" s="10"/>
      <c r="B21" s="2">
        <v>0</v>
      </c>
      <c r="C21" s="102">
        <f t="shared" si="0"/>
        <v>0</v>
      </c>
      <c r="D21" s="6">
        <f t="shared" si="1"/>
        <v>0</v>
      </c>
      <c r="E21" s="6">
        <f t="shared" si="2"/>
        <v>0</v>
      </c>
    </row>
    <row r="22" spans="1:5" ht="15.75" thickBot="1" x14ac:dyDescent="0.3">
      <c r="A22" s="8" t="s">
        <v>35</v>
      </c>
      <c r="B22" s="2">
        <v>0</v>
      </c>
      <c r="C22" s="102">
        <f t="shared" si="0"/>
        <v>0</v>
      </c>
      <c r="D22" s="6">
        <f t="shared" si="1"/>
        <v>0</v>
      </c>
      <c r="E22" s="6">
        <f t="shared" si="2"/>
        <v>0</v>
      </c>
    </row>
    <row r="23" spans="1:5" ht="15.75" thickTop="1" x14ac:dyDescent="0.25">
      <c r="A23" s="11"/>
      <c r="B23" s="2">
        <v>0</v>
      </c>
      <c r="C23" s="102">
        <f t="shared" si="0"/>
        <v>0</v>
      </c>
      <c r="D23" s="6">
        <f t="shared" si="1"/>
        <v>0</v>
      </c>
      <c r="E23" s="6">
        <f t="shared" si="2"/>
        <v>0</v>
      </c>
    </row>
    <row r="24" spans="1:5" x14ac:dyDescent="0.25">
      <c r="A24" s="5" t="s">
        <v>36</v>
      </c>
      <c r="B24" s="2">
        <v>683.61838272</v>
      </c>
      <c r="C24" s="102">
        <f t="shared" si="0"/>
        <v>714.38120994240001</v>
      </c>
      <c r="D24" s="6">
        <f t="shared" si="1"/>
        <v>747.24274559975038</v>
      </c>
      <c r="E24" s="6">
        <f t="shared" si="2"/>
        <v>781.61591189733895</v>
      </c>
    </row>
    <row r="25" spans="1:5" x14ac:dyDescent="0.25">
      <c r="A25" s="5"/>
      <c r="B25" s="2">
        <v>1414.3828608000001</v>
      </c>
      <c r="C25" s="102">
        <f t="shared" si="0"/>
        <v>1478.0300895360001</v>
      </c>
      <c r="D25" s="6">
        <f t="shared" si="1"/>
        <v>1546.0194736546562</v>
      </c>
      <c r="E25" s="6">
        <f t="shared" si="2"/>
        <v>1617.1363694427703</v>
      </c>
    </row>
    <row r="26" spans="1:5" x14ac:dyDescent="0.25">
      <c r="A26" s="5" t="s">
        <v>37</v>
      </c>
      <c r="B26" s="2">
        <v>954.70843104000005</v>
      </c>
      <c r="C26" s="102">
        <f t="shared" si="0"/>
        <v>997.67031043680004</v>
      </c>
      <c r="D26" s="6">
        <f t="shared" si="1"/>
        <v>1043.5631447168928</v>
      </c>
      <c r="E26" s="6">
        <f t="shared" si="2"/>
        <v>1091.5670493738698</v>
      </c>
    </row>
    <row r="27" spans="1:5" x14ac:dyDescent="0.25">
      <c r="A27" s="5"/>
      <c r="B27" s="2">
        <v>3594.8897712000007</v>
      </c>
      <c r="C27" s="102">
        <f t="shared" si="0"/>
        <v>3756.6598109040006</v>
      </c>
      <c r="D27" s="6">
        <f t="shared" si="1"/>
        <v>3929.4661622055846</v>
      </c>
      <c r="E27" s="6">
        <f t="shared" si="2"/>
        <v>4110.2216056670413</v>
      </c>
    </row>
    <row r="28" spans="1:5" x14ac:dyDescent="0.25">
      <c r="A28" s="5" t="s">
        <v>38</v>
      </c>
      <c r="B28" s="2">
        <v>1331.8771939200003</v>
      </c>
      <c r="C28" s="102">
        <f t="shared" si="0"/>
        <v>1391.8116676464003</v>
      </c>
      <c r="D28" s="6">
        <f t="shared" si="1"/>
        <v>1455.8350043581347</v>
      </c>
      <c r="E28" s="6">
        <f t="shared" si="2"/>
        <v>1522.8034145586089</v>
      </c>
    </row>
    <row r="29" spans="1:5" x14ac:dyDescent="0.25">
      <c r="A29" s="5"/>
      <c r="B29" s="2">
        <v>9771.0282633600018</v>
      </c>
      <c r="C29" s="102">
        <f t="shared" si="0"/>
        <v>10210.724535211202</v>
      </c>
      <c r="D29" s="6">
        <f t="shared" si="1"/>
        <v>10680.417863830917</v>
      </c>
      <c r="E29" s="6">
        <f t="shared" si="2"/>
        <v>11171.717085567139</v>
      </c>
    </row>
    <row r="30" spans="1:5" x14ac:dyDescent="0.25">
      <c r="A30" s="5"/>
      <c r="B30" s="2">
        <v>0</v>
      </c>
      <c r="C30" s="102">
        <f t="shared" si="0"/>
        <v>0</v>
      </c>
      <c r="D30" s="6">
        <f t="shared" si="1"/>
        <v>0</v>
      </c>
      <c r="E30" s="6">
        <f t="shared" si="2"/>
        <v>0</v>
      </c>
    </row>
    <row r="31" spans="1:5" ht="15.75" thickBot="1" x14ac:dyDescent="0.3">
      <c r="A31" s="8" t="s">
        <v>39</v>
      </c>
      <c r="B31" s="2">
        <v>0</v>
      </c>
      <c r="C31" s="102">
        <f t="shared" si="0"/>
        <v>0</v>
      </c>
      <c r="D31" s="6">
        <f t="shared" si="1"/>
        <v>0</v>
      </c>
      <c r="E31" s="6">
        <f t="shared" si="2"/>
        <v>0</v>
      </c>
    </row>
    <row r="32" spans="1:5" ht="15.75" thickTop="1" x14ac:dyDescent="0.25">
      <c r="A32" s="5" t="s">
        <v>40</v>
      </c>
      <c r="B32" s="2">
        <v>70.719143040000006</v>
      </c>
      <c r="C32" s="102">
        <f t="shared" si="0"/>
        <v>73.9015044768</v>
      </c>
      <c r="D32" s="6">
        <f t="shared" si="1"/>
        <v>77.300973682732803</v>
      </c>
      <c r="E32" s="6">
        <f t="shared" si="2"/>
        <v>80.856818472138514</v>
      </c>
    </row>
    <row r="33" spans="1:5" x14ac:dyDescent="0.25">
      <c r="A33" s="5" t="s">
        <v>41</v>
      </c>
      <c r="B33" s="2">
        <v>58.932619200000005</v>
      </c>
      <c r="C33" s="102">
        <f t="shared" si="0"/>
        <v>61.584587064000004</v>
      </c>
      <c r="D33" s="6">
        <f t="shared" si="1"/>
        <v>64.417478068944007</v>
      </c>
      <c r="E33" s="6">
        <f t="shared" si="2"/>
        <v>67.380682060115433</v>
      </c>
    </row>
    <row r="34" spans="1:5" x14ac:dyDescent="0.25">
      <c r="A34" s="5" t="s">
        <v>42</v>
      </c>
      <c r="B34" s="2">
        <v>11.786523840000001</v>
      </c>
      <c r="C34" s="102">
        <f t="shared" si="0"/>
        <v>12.316917412800001</v>
      </c>
      <c r="D34" s="6">
        <f t="shared" si="1"/>
        <v>12.883495613788801</v>
      </c>
      <c r="E34" s="6">
        <f t="shared" si="2"/>
        <v>13.476136412023086</v>
      </c>
    </row>
    <row r="35" spans="1:5" x14ac:dyDescent="0.25">
      <c r="A35" s="5" t="s">
        <v>43</v>
      </c>
      <c r="B35" s="2">
        <v>0</v>
      </c>
      <c r="C35" s="102">
        <f t="shared" si="0"/>
        <v>0</v>
      </c>
      <c r="D35" s="6">
        <f t="shared" si="1"/>
        <v>0</v>
      </c>
      <c r="E35" s="6">
        <f t="shared" si="2"/>
        <v>0</v>
      </c>
    </row>
    <row r="36" spans="1:5" x14ac:dyDescent="0.25">
      <c r="A36" s="5"/>
      <c r="B36" s="2">
        <v>0</v>
      </c>
      <c r="C36" s="102">
        <f t="shared" si="0"/>
        <v>0</v>
      </c>
      <c r="D36" s="6">
        <f t="shared" si="1"/>
        <v>0</v>
      </c>
      <c r="E36" s="6">
        <f t="shared" si="2"/>
        <v>0</v>
      </c>
    </row>
    <row r="37" spans="1:5" x14ac:dyDescent="0.25">
      <c r="A37" s="5"/>
      <c r="B37" s="2">
        <v>0</v>
      </c>
      <c r="C37" s="102">
        <f t="shared" si="0"/>
        <v>0</v>
      </c>
      <c r="D37" s="6">
        <f t="shared" si="1"/>
        <v>0</v>
      </c>
      <c r="E37" s="6">
        <f t="shared" si="2"/>
        <v>0</v>
      </c>
    </row>
    <row r="38" spans="1:5" x14ac:dyDescent="0.25">
      <c r="A38" s="5"/>
      <c r="B38" s="2">
        <v>0</v>
      </c>
      <c r="C38" s="102">
        <f t="shared" si="0"/>
        <v>0</v>
      </c>
      <c r="D38" s="6">
        <f t="shared" si="1"/>
        <v>0</v>
      </c>
      <c r="E38" s="6">
        <f t="shared" si="2"/>
        <v>0</v>
      </c>
    </row>
    <row r="39" spans="1:5" ht="15.75" thickBot="1" x14ac:dyDescent="0.3">
      <c r="A39" s="8" t="s">
        <v>47</v>
      </c>
      <c r="B39" s="2">
        <v>0</v>
      </c>
      <c r="C39" s="102">
        <f t="shared" si="0"/>
        <v>0</v>
      </c>
      <c r="D39" s="6">
        <f t="shared" si="1"/>
        <v>0</v>
      </c>
      <c r="E39" s="6">
        <f t="shared" si="2"/>
        <v>0</v>
      </c>
    </row>
    <row r="40" spans="1:5" ht="15.75" thickTop="1" x14ac:dyDescent="0.25">
      <c r="A40" s="5" t="s">
        <v>48</v>
      </c>
      <c r="B40" s="2">
        <v>942.92190720000008</v>
      </c>
      <c r="C40" s="102">
        <f t="shared" si="0"/>
        <v>985.35339302400007</v>
      </c>
      <c r="D40" s="6">
        <f t="shared" si="1"/>
        <v>1030.6796491031041</v>
      </c>
      <c r="E40" s="6">
        <f t="shared" si="2"/>
        <v>1078.0909129618469</v>
      </c>
    </row>
    <row r="41" spans="1:5" x14ac:dyDescent="0.25">
      <c r="A41" s="5" t="s">
        <v>49</v>
      </c>
      <c r="B41" s="2">
        <v>0</v>
      </c>
      <c r="C41" s="102">
        <f t="shared" si="0"/>
        <v>0</v>
      </c>
      <c r="D41" s="6">
        <f t="shared" si="1"/>
        <v>0</v>
      </c>
      <c r="E41" s="6">
        <f t="shared" si="2"/>
        <v>0</v>
      </c>
    </row>
    <row r="42" spans="1:5" x14ac:dyDescent="0.25">
      <c r="A42" s="5" t="s">
        <v>50</v>
      </c>
      <c r="B42" s="2">
        <v>5303.9357280000004</v>
      </c>
      <c r="C42" s="102">
        <f t="shared" si="0"/>
        <v>5542.6128357600001</v>
      </c>
      <c r="D42" s="6">
        <f t="shared" si="1"/>
        <v>5797.5730262049601</v>
      </c>
      <c r="E42" s="6">
        <f t="shared" si="2"/>
        <v>6064.2613854103884</v>
      </c>
    </row>
    <row r="43" spans="1:5" x14ac:dyDescent="0.25">
      <c r="A43" s="5" t="s">
        <v>51</v>
      </c>
      <c r="B43" s="2">
        <v>0</v>
      </c>
      <c r="C43" s="102">
        <f t="shared" si="0"/>
        <v>0</v>
      </c>
      <c r="D43" s="6">
        <f t="shared" si="1"/>
        <v>0</v>
      </c>
      <c r="E43" s="6">
        <f t="shared" si="2"/>
        <v>0</v>
      </c>
    </row>
    <row r="44" spans="1:5" x14ac:dyDescent="0.25">
      <c r="A44" s="5" t="s">
        <v>52</v>
      </c>
      <c r="B44" s="2">
        <v>153.22480991999998</v>
      </c>
      <c r="C44" s="102">
        <f t="shared" si="0"/>
        <v>160.11992636639999</v>
      </c>
      <c r="D44" s="6">
        <f t="shared" si="1"/>
        <v>167.4854429792544</v>
      </c>
      <c r="E44" s="6">
        <f t="shared" si="2"/>
        <v>175.18977335630009</v>
      </c>
    </row>
    <row r="45" spans="1:5" x14ac:dyDescent="0.25">
      <c r="A45" s="5" t="s">
        <v>53</v>
      </c>
      <c r="B45" s="2">
        <v>88.398928800000007</v>
      </c>
      <c r="C45" s="102">
        <f t="shared" si="0"/>
        <v>92.376880596000007</v>
      </c>
      <c r="D45" s="6">
        <f t="shared" si="1"/>
        <v>96.62621710341601</v>
      </c>
      <c r="E45" s="6">
        <f t="shared" si="2"/>
        <v>101.07102309017314</v>
      </c>
    </row>
    <row r="46" spans="1:5" x14ac:dyDescent="0.25">
      <c r="A46" s="5" t="s">
        <v>54</v>
      </c>
      <c r="B46" s="2">
        <v>94.292190720000008</v>
      </c>
      <c r="C46" s="102">
        <f t="shared" si="0"/>
        <v>98.535339302400004</v>
      </c>
      <c r="D46" s="6">
        <f t="shared" si="1"/>
        <v>103.06796491031041</v>
      </c>
      <c r="E46" s="6">
        <f t="shared" si="2"/>
        <v>107.80909129618469</v>
      </c>
    </row>
    <row r="47" spans="1:5" x14ac:dyDescent="0.25">
      <c r="A47" s="5" t="s">
        <v>56</v>
      </c>
      <c r="B47" s="2">
        <v>0</v>
      </c>
      <c r="C47" s="102">
        <f t="shared" si="0"/>
        <v>0</v>
      </c>
      <c r="D47" s="6">
        <f t="shared" si="1"/>
        <v>0</v>
      </c>
      <c r="E47" s="6">
        <f t="shared" si="2"/>
        <v>0</v>
      </c>
    </row>
    <row r="48" spans="1:5" x14ac:dyDescent="0.25">
      <c r="A48" s="5" t="s">
        <v>55</v>
      </c>
      <c r="B48" s="2">
        <v>35.359571520000003</v>
      </c>
      <c r="C48" s="102">
        <f t="shared" si="0"/>
        <v>36.9507522384</v>
      </c>
      <c r="D48" s="6">
        <f t="shared" si="1"/>
        <v>38.650486841366401</v>
      </c>
      <c r="E48" s="6">
        <f t="shared" si="2"/>
        <v>40.428409236069257</v>
      </c>
    </row>
    <row r="49" spans="1:5" x14ac:dyDescent="0.25">
      <c r="A49" s="5" t="s">
        <v>56</v>
      </c>
      <c r="B49" s="2"/>
      <c r="C49" s="103"/>
      <c r="D49" s="12"/>
      <c r="E49" s="12"/>
    </row>
    <row r="50" spans="1:5" x14ac:dyDescent="0.25">
      <c r="A50" s="5"/>
      <c r="B50" s="2"/>
      <c r="C50" s="103"/>
      <c r="D50" s="12"/>
      <c r="E50" s="12"/>
    </row>
    <row r="51" spans="1:5" x14ac:dyDescent="0.25">
      <c r="A51" s="5"/>
      <c r="B51" s="2"/>
      <c r="C51" s="103"/>
      <c r="D51" s="12"/>
      <c r="E51" s="12"/>
    </row>
    <row r="52" spans="1:5" ht="15.75" thickBot="1" x14ac:dyDescent="0.3">
      <c r="A52" s="8" t="s">
        <v>57</v>
      </c>
      <c r="B52" s="2"/>
      <c r="C52" s="103"/>
      <c r="D52" s="12"/>
      <c r="E52" s="12"/>
    </row>
    <row r="53" spans="1:5" ht="15.75" thickTop="1" x14ac:dyDescent="0.25">
      <c r="A53" s="5" t="s">
        <v>58</v>
      </c>
      <c r="B53" s="2"/>
      <c r="C53" s="103"/>
      <c r="D53" s="12"/>
      <c r="E53" s="12"/>
    </row>
    <row r="54" spans="1:5" x14ac:dyDescent="0.25">
      <c r="A54" s="5" t="s">
        <v>59</v>
      </c>
      <c r="B54" s="2"/>
      <c r="C54" s="103"/>
      <c r="D54" s="12"/>
      <c r="E54" s="12"/>
    </row>
    <row r="55" spans="1:5" x14ac:dyDescent="0.25">
      <c r="A55" s="5" t="s">
        <v>60</v>
      </c>
      <c r="B55" s="2"/>
      <c r="C55" s="103"/>
      <c r="D55" s="12"/>
      <c r="E55" s="12"/>
    </row>
    <row r="56" spans="1:5" x14ac:dyDescent="0.25">
      <c r="A56" s="5" t="s">
        <v>61</v>
      </c>
      <c r="B56" s="2"/>
      <c r="C56" s="103"/>
      <c r="D56" s="12"/>
      <c r="E56" s="12"/>
    </row>
    <row r="57" spans="1:5" x14ac:dyDescent="0.25">
      <c r="A57" s="5"/>
      <c r="B57" s="2"/>
      <c r="C57" s="103"/>
      <c r="D57" s="12"/>
      <c r="E57" s="12"/>
    </row>
    <row r="58" spans="1:5" x14ac:dyDescent="0.25">
      <c r="A58" s="5"/>
      <c r="B58" s="2"/>
      <c r="C58" s="103"/>
      <c r="D58" s="12"/>
      <c r="E58" s="12"/>
    </row>
    <row r="59" spans="1:5" ht="15.75" thickBot="1" x14ac:dyDescent="0.3">
      <c r="A59" s="8" t="s">
        <v>44</v>
      </c>
      <c r="B59" s="2"/>
      <c r="C59" s="102"/>
      <c r="D59" s="6"/>
      <c r="E59" s="6"/>
    </row>
    <row r="60" spans="1:5" ht="15.75" thickTop="1" x14ac:dyDescent="0.25">
      <c r="A60" s="5" t="s">
        <v>45</v>
      </c>
      <c r="B60" s="2"/>
      <c r="C60" s="103"/>
      <c r="D60" s="12"/>
      <c r="E60" s="12"/>
    </row>
    <row r="61" spans="1:5" x14ac:dyDescent="0.25">
      <c r="A61" s="5" t="s">
        <v>46</v>
      </c>
      <c r="B61" s="2"/>
      <c r="C61" s="103"/>
      <c r="D61" s="12"/>
      <c r="E61" s="12"/>
    </row>
    <row r="62" spans="1:5" x14ac:dyDescent="0.25">
      <c r="A62" s="5"/>
      <c r="B62" s="2"/>
      <c r="C62" s="103"/>
      <c r="D62" s="12"/>
      <c r="E62" s="12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BILLING &amp; OTHER</vt:lpstr>
      <vt:lpstr>ANNEXURE 2 PROPERTY RATES</vt:lpstr>
      <vt:lpstr>ANNEXURE 1 SERVICES</vt:lpstr>
      <vt:lpstr>ANNEXURE 3 BULDING &amp; ADV</vt:lpstr>
      <vt:lpstr>ANNEXURE 4 TOWN PLANN</vt:lpstr>
      <vt:lpstr>ANNEXURE 5 SUNDRY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Eddie Makamu</dc:creator>
  <cp:lastModifiedBy>Fortunate Sekgobela</cp:lastModifiedBy>
  <cp:lastPrinted>2020-03-25T12:27:11Z</cp:lastPrinted>
  <dcterms:created xsi:type="dcterms:W3CDTF">2017-03-27T10:51:51Z</dcterms:created>
  <dcterms:modified xsi:type="dcterms:W3CDTF">2020-04-17T10:36:51Z</dcterms:modified>
</cp:coreProperties>
</file>